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15" windowWidth="11670" windowHeight="8100" activeTab="7"/>
  </bookViews>
  <sheets>
    <sheet name="Celkové hodnocení" sheetId="10" r:id="rId1"/>
    <sheet name="1.závod" sheetId="9" r:id="rId2"/>
    <sheet name="2.závod" sheetId="12" r:id="rId3"/>
    <sheet name="3.závod" sheetId="13" r:id="rId4"/>
    <sheet name="4.závod" sheetId="14" r:id="rId5"/>
    <sheet name="5.závod" sheetId="16" r:id="rId6"/>
    <sheet name="6.závod" sheetId="17" r:id="rId7"/>
    <sheet name="7.závod" sheetId="19" r:id="rId8"/>
  </sheets>
  <definedNames>
    <definedName name="_xlnm._FilterDatabase" localSheetId="0" hidden="1">'Celkové hodnocení'!$A$1:$Q$388</definedName>
  </definedNames>
  <calcPr calcId="125725"/>
</workbook>
</file>

<file path=xl/calcChain.xml><?xml version="1.0" encoding="utf-8"?>
<calcChain xmlns="http://schemas.openxmlformats.org/spreadsheetml/2006/main">
  <c r="V30" i="10"/>
  <c r="F202"/>
  <c r="F79"/>
  <c r="S452"/>
  <c r="T452"/>
  <c r="U452"/>
  <c r="V452"/>
  <c r="S453"/>
  <c r="T453"/>
  <c r="U453"/>
  <c r="V453"/>
  <c r="F6"/>
  <c r="F7"/>
  <c r="F8"/>
  <c r="F9"/>
  <c r="F11"/>
  <c r="F13"/>
  <c r="F14"/>
  <c r="F15"/>
  <c r="F17"/>
  <c r="F18"/>
  <c r="F19"/>
  <c r="F16"/>
  <c r="F20"/>
  <c r="F21"/>
  <c r="F22"/>
  <c r="F10"/>
  <c r="F24"/>
  <c r="F25"/>
  <c r="F26"/>
  <c r="F29"/>
  <c r="F30"/>
  <c r="F31"/>
  <c r="F32"/>
  <c r="F34"/>
  <c r="F36"/>
  <c r="F37"/>
  <c r="F33"/>
  <c r="F38"/>
  <c r="F39"/>
  <c r="F41"/>
  <c r="F42"/>
  <c r="F43"/>
  <c r="F44"/>
  <c r="F45"/>
  <c r="F46"/>
  <c r="F47"/>
  <c r="F48"/>
  <c r="F49"/>
  <c r="F52"/>
  <c r="F53"/>
  <c r="F54"/>
  <c r="F55"/>
  <c r="F57"/>
  <c r="F58"/>
  <c r="F59"/>
  <c r="F60"/>
  <c r="F61"/>
  <c r="F23"/>
  <c r="F62"/>
  <c r="F63"/>
  <c r="F64"/>
  <c r="F65"/>
  <c r="F67"/>
  <c r="F68"/>
  <c r="F56"/>
  <c r="F69"/>
  <c r="F70"/>
  <c r="F71"/>
  <c r="F72"/>
  <c r="F40"/>
  <c r="F73"/>
  <c r="F74"/>
  <c r="F75"/>
  <c r="F50"/>
  <c r="F76"/>
  <c r="F27"/>
  <c r="F77"/>
  <c r="F78"/>
  <c r="F51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66"/>
  <c r="F124"/>
  <c r="F125"/>
  <c r="F127"/>
  <c r="F128"/>
  <c r="F129"/>
  <c r="F130"/>
  <c r="F131"/>
  <c r="F28"/>
  <c r="F132"/>
  <c r="F133"/>
  <c r="F134"/>
  <c r="F135"/>
  <c r="F35"/>
  <c r="F136"/>
  <c r="F137"/>
  <c r="F138"/>
  <c r="F139"/>
  <c r="F140"/>
  <c r="F141"/>
  <c r="F142"/>
  <c r="F143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80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3"/>
  <c r="F204"/>
  <c r="F205"/>
  <c r="F207"/>
  <c r="F208"/>
  <c r="F206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144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126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8"/>
  <c r="F299"/>
  <c r="F300"/>
  <c r="F301"/>
  <c r="F297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43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4"/>
  <c r="F405"/>
  <c r="F406"/>
  <c r="F407"/>
  <c r="F403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5"/>
  <c r="F4"/>
  <c r="F2"/>
  <c r="F26" i="19"/>
  <c r="F27" s="1"/>
  <c r="F28" s="1"/>
  <c r="F29" s="1"/>
  <c r="F30" s="1"/>
  <c r="F31" s="1"/>
  <c r="F25"/>
  <c r="S5" i="10"/>
  <c r="T5"/>
  <c r="U5"/>
  <c r="V5"/>
  <c r="S2"/>
  <c r="T2"/>
  <c r="U2"/>
  <c r="V2"/>
  <c r="S6"/>
  <c r="T6"/>
  <c r="U6"/>
  <c r="V6"/>
  <c r="S8"/>
  <c r="T8"/>
  <c r="U8"/>
  <c r="V8"/>
  <c r="S9"/>
  <c r="T9"/>
  <c r="U9"/>
  <c r="V9"/>
  <c r="S7"/>
  <c r="T7"/>
  <c r="U7"/>
  <c r="V7"/>
  <c r="S12"/>
  <c r="T12"/>
  <c r="U12"/>
  <c r="V12"/>
  <c r="S16"/>
  <c r="T16"/>
  <c r="U16"/>
  <c r="V16"/>
  <c r="S14"/>
  <c r="T14"/>
  <c r="U14"/>
  <c r="V14"/>
  <c r="S10"/>
  <c r="T10"/>
  <c r="U10"/>
  <c r="V10"/>
  <c r="S11"/>
  <c r="T11"/>
  <c r="U11"/>
  <c r="V11"/>
  <c r="S13"/>
  <c r="T13"/>
  <c r="U13"/>
  <c r="V13"/>
  <c r="S15"/>
  <c r="T15"/>
  <c r="U15"/>
  <c r="V15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32"/>
  <c r="T32"/>
  <c r="U32"/>
  <c r="V32"/>
  <c r="S22"/>
  <c r="T22"/>
  <c r="U22"/>
  <c r="V22"/>
  <c r="S23"/>
  <c r="T23"/>
  <c r="U23"/>
  <c r="V23"/>
  <c r="S30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1"/>
  <c r="T31"/>
  <c r="U31"/>
  <c r="V31"/>
  <c r="S33"/>
  <c r="T33"/>
  <c r="U33"/>
  <c r="V33"/>
  <c r="S34"/>
  <c r="T34"/>
  <c r="U34"/>
  <c r="V34"/>
  <c r="S35"/>
  <c r="T35"/>
  <c r="U35"/>
  <c r="V35"/>
  <c r="S36"/>
  <c r="T36"/>
  <c r="U36"/>
  <c r="V36"/>
  <c r="S37"/>
  <c r="T37"/>
  <c r="U37"/>
  <c r="V37"/>
  <c r="S38"/>
  <c r="T38"/>
  <c r="U38"/>
  <c r="V38"/>
  <c r="S39"/>
  <c r="T39"/>
  <c r="U39"/>
  <c r="V39"/>
  <c r="S40"/>
  <c r="T40"/>
  <c r="U40"/>
  <c r="V40"/>
  <c r="S41"/>
  <c r="T41"/>
  <c r="U41"/>
  <c r="V41"/>
  <c r="S42"/>
  <c r="T42"/>
  <c r="U42"/>
  <c r="V42"/>
  <c r="S43"/>
  <c r="T43"/>
  <c r="U43"/>
  <c r="V43"/>
  <c r="S44"/>
  <c r="T44"/>
  <c r="U44"/>
  <c r="V44"/>
  <c r="S45"/>
  <c r="T45"/>
  <c r="U45"/>
  <c r="V45"/>
  <c r="S46"/>
  <c r="T46"/>
  <c r="U46"/>
  <c r="V46"/>
  <c r="S47"/>
  <c r="T47"/>
  <c r="U47"/>
  <c r="V47"/>
  <c r="S48"/>
  <c r="T48"/>
  <c r="U48"/>
  <c r="V48"/>
  <c r="S49"/>
  <c r="T49"/>
  <c r="U49"/>
  <c r="V49"/>
  <c r="S50"/>
  <c r="T50"/>
  <c r="U50"/>
  <c r="V50"/>
  <c r="S51"/>
  <c r="T51"/>
  <c r="U51"/>
  <c r="V51"/>
  <c r="S52"/>
  <c r="T52"/>
  <c r="U52"/>
  <c r="V52"/>
  <c r="S53"/>
  <c r="T53"/>
  <c r="U53"/>
  <c r="V53"/>
  <c r="S54"/>
  <c r="T54"/>
  <c r="U54"/>
  <c r="V54"/>
  <c r="S55"/>
  <c r="T55"/>
  <c r="U55"/>
  <c r="V55"/>
  <c r="S56"/>
  <c r="T56"/>
  <c r="U56"/>
  <c r="V56"/>
  <c r="S57"/>
  <c r="T57"/>
  <c r="U57"/>
  <c r="V57"/>
  <c r="S58"/>
  <c r="T58"/>
  <c r="U58"/>
  <c r="V58"/>
  <c r="S59"/>
  <c r="T59"/>
  <c r="U59"/>
  <c r="V59"/>
  <c r="S60"/>
  <c r="T60"/>
  <c r="U60"/>
  <c r="V60"/>
  <c r="S61"/>
  <c r="T61"/>
  <c r="U61"/>
  <c r="V61"/>
  <c r="S62"/>
  <c r="T62"/>
  <c r="U62"/>
  <c r="V62"/>
  <c r="S63"/>
  <c r="T63"/>
  <c r="U63"/>
  <c r="V63"/>
  <c r="S64"/>
  <c r="T64"/>
  <c r="U64"/>
  <c r="V64"/>
  <c r="S65"/>
  <c r="T65"/>
  <c r="U65"/>
  <c r="V65"/>
  <c r="S66"/>
  <c r="T66"/>
  <c r="U66"/>
  <c r="V66"/>
  <c r="S67"/>
  <c r="T67"/>
  <c r="U67"/>
  <c r="V67"/>
  <c r="S68"/>
  <c r="T68"/>
  <c r="U68"/>
  <c r="V68"/>
  <c r="S69"/>
  <c r="T69"/>
  <c r="U69"/>
  <c r="V69"/>
  <c r="S70"/>
  <c r="T70"/>
  <c r="U70"/>
  <c r="V70"/>
  <c r="S71"/>
  <c r="T71"/>
  <c r="U71"/>
  <c r="V71"/>
  <c r="S72"/>
  <c r="T72"/>
  <c r="U72"/>
  <c r="V72"/>
  <c r="S73"/>
  <c r="T73"/>
  <c r="U73"/>
  <c r="V73"/>
  <c r="S74"/>
  <c r="T74"/>
  <c r="U74"/>
  <c r="V74"/>
  <c r="S75"/>
  <c r="T75"/>
  <c r="U75"/>
  <c r="V75"/>
  <c r="S76"/>
  <c r="T76"/>
  <c r="U76"/>
  <c r="V76"/>
  <c r="S77"/>
  <c r="T77"/>
  <c r="U77"/>
  <c r="V77"/>
  <c r="S78"/>
  <c r="T78"/>
  <c r="D78" s="1"/>
  <c r="U78"/>
  <c r="V78"/>
  <c r="S79"/>
  <c r="T79"/>
  <c r="U79"/>
  <c r="V79"/>
  <c r="S80"/>
  <c r="T80"/>
  <c r="U80"/>
  <c r="V80"/>
  <c r="S81"/>
  <c r="T81"/>
  <c r="U81"/>
  <c r="V81"/>
  <c r="S82"/>
  <c r="T82"/>
  <c r="U82"/>
  <c r="V82"/>
  <c r="S83"/>
  <c r="T83"/>
  <c r="U83"/>
  <c r="V83"/>
  <c r="S84"/>
  <c r="T84"/>
  <c r="U84"/>
  <c r="V84"/>
  <c r="S85"/>
  <c r="T85"/>
  <c r="U85"/>
  <c r="V85"/>
  <c r="S86"/>
  <c r="T86"/>
  <c r="U86"/>
  <c r="V86"/>
  <c r="S87"/>
  <c r="T87"/>
  <c r="U87"/>
  <c r="V87"/>
  <c r="S88"/>
  <c r="T88"/>
  <c r="U88"/>
  <c r="V88"/>
  <c r="S89"/>
  <c r="T89"/>
  <c r="U89"/>
  <c r="V89"/>
  <c r="S90"/>
  <c r="T90"/>
  <c r="U90"/>
  <c r="V90"/>
  <c r="S91"/>
  <c r="T91"/>
  <c r="U91"/>
  <c r="V91"/>
  <c r="S92"/>
  <c r="T92"/>
  <c r="U92"/>
  <c r="V92"/>
  <c r="S93"/>
  <c r="T93"/>
  <c r="U93"/>
  <c r="V93"/>
  <c r="S94"/>
  <c r="T94"/>
  <c r="U94"/>
  <c r="V94"/>
  <c r="S95"/>
  <c r="T95"/>
  <c r="U95"/>
  <c r="V95"/>
  <c r="S96"/>
  <c r="T96"/>
  <c r="U96"/>
  <c r="V96"/>
  <c r="S97"/>
  <c r="T97"/>
  <c r="U97"/>
  <c r="V97"/>
  <c r="S98"/>
  <c r="T98"/>
  <c r="U98"/>
  <c r="V98"/>
  <c r="S99"/>
  <c r="T99"/>
  <c r="U99"/>
  <c r="V99"/>
  <c r="S100"/>
  <c r="T100"/>
  <c r="U100"/>
  <c r="V100"/>
  <c r="S101"/>
  <c r="T101"/>
  <c r="U101"/>
  <c r="V101"/>
  <c r="S102"/>
  <c r="T102"/>
  <c r="U102"/>
  <c r="V102"/>
  <c r="S103"/>
  <c r="T103"/>
  <c r="U103"/>
  <c r="V103"/>
  <c r="S104"/>
  <c r="T104"/>
  <c r="U104"/>
  <c r="V104"/>
  <c r="S105"/>
  <c r="T105"/>
  <c r="U105"/>
  <c r="V105"/>
  <c r="S106"/>
  <c r="T106"/>
  <c r="U106"/>
  <c r="V106"/>
  <c r="S107"/>
  <c r="T107"/>
  <c r="U107"/>
  <c r="V107"/>
  <c r="S108"/>
  <c r="T108"/>
  <c r="U108"/>
  <c r="V108"/>
  <c r="S109"/>
  <c r="T109"/>
  <c r="U109"/>
  <c r="V109"/>
  <c r="S110"/>
  <c r="T110"/>
  <c r="U110"/>
  <c r="V110"/>
  <c r="S111"/>
  <c r="T111"/>
  <c r="U111"/>
  <c r="V111"/>
  <c r="S112"/>
  <c r="T112"/>
  <c r="U112"/>
  <c r="V112"/>
  <c r="S113"/>
  <c r="T113"/>
  <c r="U113"/>
  <c r="V113"/>
  <c r="S114"/>
  <c r="T114"/>
  <c r="U114"/>
  <c r="V114"/>
  <c r="S115"/>
  <c r="T115"/>
  <c r="U115"/>
  <c r="V115"/>
  <c r="S116"/>
  <c r="T116"/>
  <c r="U116"/>
  <c r="V116"/>
  <c r="S117"/>
  <c r="T117"/>
  <c r="U117"/>
  <c r="V117"/>
  <c r="S118"/>
  <c r="T118"/>
  <c r="U118"/>
  <c r="V118"/>
  <c r="S119"/>
  <c r="T119"/>
  <c r="U119"/>
  <c r="V119"/>
  <c r="S120"/>
  <c r="T120"/>
  <c r="U120"/>
  <c r="V120"/>
  <c r="S121"/>
  <c r="T121"/>
  <c r="U121"/>
  <c r="V121"/>
  <c r="S122"/>
  <c r="T122"/>
  <c r="U122"/>
  <c r="V122"/>
  <c r="S123"/>
  <c r="T123"/>
  <c r="U123"/>
  <c r="V123"/>
  <c r="S124"/>
  <c r="T124"/>
  <c r="U124"/>
  <c r="V124"/>
  <c r="S125"/>
  <c r="T125"/>
  <c r="U125"/>
  <c r="V125"/>
  <c r="S126"/>
  <c r="T126"/>
  <c r="U126"/>
  <c r="V126"/>
  <c r="S127"/>
  <c r="T127"/>
  <c r="U127"/>
  <c r="V127"/>
  <c r="D127" s="1"/>
  <c r="S128"/>
  <c r="T128"/>
  <c r="U128"/>
  <c r="V128"/>
  <c r="S129"/>
  <c r="T129"/>
  <c r="U129"/>
  <c r="V129"/>
  <c r="S130"/>
  <c r="T130"/>
  <c r="U130"/>
  <c r="V130"/>
  <c r="S131"/>
  <c r="T131"/>
  <c r="U131"/>
  <c r="V131"/>
  <c r="S132"/>
  <c r="T132"/>
  <c r="U132"/>
  <c r="V132"/>
  <c r="S133"/>
  <c r="T133"/>
  <c r="U133"/>
  <c r="V133"/>
  <c r="S134"/>
  <c r="T134"/>
  <c r="U134"/>
  <c r="V134"/>
  <c r="S135"/>
  <c r="T135"/>
  <c r="U135"/>
  <c r="V135"/>
  <c r="S136"/>
  <c r="T136"/>
  <c r="U136"/>
  <c r="V136"/>
  <c r="S137"/>
  <c r="T137"/>
  <c r="U137"/>
  <c r="V137"/>
  <c r="S138"/>
  <c r="T138"/>
  <c r="U138"/>
  <c r="V138"/>
  <c r="S139"/>
  <c r="T139"/>
  <c r="U139"/>
  <c r="V139"/>
  <c r="S140"/>
  <c r="T140"/>
  <c r="U140"/>
  <c r="V140"/>
  <c r="S141"/>
  <c r="T141"/>
  <c r="U141"/>
  <c r="V141"/>
  <c r="S142"/>
  <c r="T142"/>
  <c r="U142"/>
  <c r="V142"/>
  <c r="S143"/>
  <c r="T143"/>
  <c r="U143"/>
  <c r="V143"/>
  <c r="S144"/>
  <c r="T144"/>
  <c r="U144"/>
  <c r="V144"/>
  <c r="S145"/>
  <c r="T145"/>
  <c r="U145"/>
  <c r="V145"/>
  <c r="S146"/>
  <c r="T146"/>
  <c r="U146"/>
  <c r="V146"/>
  <c r="S147"/>
  <c r="T147"/>
  <c r="U147"/>
  <c r="V147"/>
  <c r="S148"/>
  <c r="T148"/>
  <c r="U148"/>
  <c r="V148"/>
  <c r="S149"/>
  <c r="T149"/>
  <c r="U149"/>
  <c r="V149"/>
  <c r="S150"/>
  <c r="T150"/>
  <c r="U150"/>
  <c r="V150"/>
  <c r="S151"/>
  <c r="T151"/>
  <c r="U151"/>
  <c r="V151"/>
  <c r="S152"/>
  <c r="T152"/>
  <c r="U152"/>
  <c r="V152"/>
  <c r="S153"/>
  <c r="T153"/>
  <c r="U153"/>
  <c r="V153"/>
  <c r="S154"/>
  <c r="T154"/>
  <c r="U154"/>
  <c r="V154"/>
  <c r="S155"/>
  <c r="T155"/>
  <c r="U155"/>
  <c r="V155"/>
  <c r="S156"/>
  <c r="T156"/>
  <c r="U156"/>
  <c r="V156"/>
  <c r="S157"/>
  <c r="T157"/>
  <c r="U157"/>
  <c r="V157"/>
  <c r="S158"/>
  <c r="T158"/>
  <c r="U158"/>
  <c r="V158"/>
  <c r="S159"/>
  <c r="T159"/>
  <c r="U159"/>
  <c r="V159"/>
  <c r="S160"/>
  <c r="T160"/>
  <c r="U160"/>
  <c r="V160"/>
  <c r="D160" s="1"/>
  <c r="S161"/>
  <c r="T161"/>
  <c r="U161"/>
  <c r="V161"/>
  <c r="S162"/>
  <c r="T162"/>
  <c r="U162"/>
  <c r="V162"/>
  <c r="S163"/>
  <c r="T163"/>
  <c r="U163"/>
  <c r="V163"/>
  <c r="S164"/>
  <c r="T164"/>
  <c r="U164"/>
  <c r="V164"/>
  <c r="S165"/>
  <c r="T165"/>
  <c r="U165"/>
  <c r="V165"/>
  <c r="S166"/>
  <c r="T166"/>
  <c r="U166"/>
  <c r="V166"/>
  <c r="S167"/>
  <c r="T167"/>
  <c r="U167"/>
  <c r="V167"/>
  <c r="S168"/>
  <c r="T168"/>
  <c r="U168"/>
  <c r="V168"/>
  <c r="S169"/>
  <c r="T169"/>
  <c r="U169"/>
  <c r="V169"/>
  <c r="S170"/>
  <c r="T170"/>
  <c r="U170"/>
  <c r="V170"/>
  <c r="S171"/>
  <c r="T171"/>
  <c r="U171"/>
  <c r="V171"/>
  <c r="S172"/>
  <c r="T172"/>
  <c r="U172"/>
  <c r="V172"/>
  <c r="S173"/>
  <c r="T173"/>
  <c r="U173"/>
  <c r="V173"/>
  <c r="S174"/>
  <c r="T174"/>
  <c r="U174"/>
  <c r="V174"/>
  <c r="S175"/>
  <c r="T175"/>
  <c r="U175"/>
  <c r="V175"/>
  <c r="S176"/>
  <c r="T176"/>
  <c r="U176"/>
  <c r="V176"/>
  <c r="S177"/>
  <c r="T177"/>
  <c r="U177"/>
  <c r="V177"/>
  <c r="S178"/>
  <c r="T178"/>
  <c r="U178"/>
  <c r="V178"/>
  <c r="S179"/>
  <c r="T179"/>
  <c r="U179"/>
  <c r="V179"/>
  <c r="S180"/>
  <c r="T180"/>
  <c r="U180"/>
  <c r="V180"/>
  <c r="S181"/>
  <c r="T181"/>
  <c r="U181"/>
  <c r="V181"/>
  <c r="S182"/>
  <c r="T182"/>
  <c r="U182"/>
  <c r="V182"/>
  <c r="S183"/>
  <c r="T183"/>
  <c r="U183"/>
  <c r="V183"/>
  <c r="S184"/>
  <c r="T184"/>
  <c r="U184"/>
  <c r="V184"/>
  <c r="S185"/>
  <c r="T185"/>
  <c r="U185"/>
  <c r="V185"/>
  <c r="S186"/>
  <c r="T186"/>
  <c r="U186"/>
  <c r="V186"/>
  <c r="S187"/>
  <c r="T187"/>
  <c r="U187"/>
  <c r="V187"/>
  <c r="S188"/>
  <c r="T188"/>
  <c r="U188"/>
  <c r="V188"/>
  <c r="S189"/>
  <c r="T189"/>
  <c r="U189"/>
  <c r="V189"/>
  <c r="S190"/>
  <c r="T190"/>
  <c r="U190"/>
  <c r="V190"/>
  <c r="S191"/>
  <c r="T191"/>
  <c r="U191"/>
  <c r="V191"/>
  <c r="S192"/>
  <c r="T192"/>
  <c r="U192"/>
  <c r="V192"/>
  <c r="S193"/>
  <c r="T193"/>
  <c r="U193"/>
  <c r="V193"/>
  <c r="S194"/>
  <c r="T194"/>
  <c r="U194"/>
  <c r="V194"/>
  <c r="S195"/>
  <c r="T195"/>
  <c r="U195"/>
  <c r="V195"/>
  <c r="S196"/>
  <c r="T196"/>
  <c r="U196"/>
  <c r="V196"/>
  <c r="S197"/>
  <c r="T197"/>
  <c r="U197"/>
  <c r="V197"/>
  <c r="S198"/>
  <c r="T198"/>
  <c r="U198"/>
  <c r="V198"/>
  <c r="S199"/>
  <c r="T199"/>
  <c r="U199"/>
  <c r="V199"/>
  <c r="S200"/>
  <c r="T200"/>
  <c r="U200"/>
  <c r="V200"/>
  <c r="S201"/>
  <c r="T201"/>
  <c r="U201"/>
  <c r="V201"/>
  <c r="S202"/>
  <c r="T202"/>
  <c r="U202"/>
  <c r="V202"/>
  <c r="S203"/>
  <c r="T203"/>
  <c r="U203"/>
  <c r="V203"/>
  <c r="S204"/>
  <c r="T204"/>
  <c r="U204"/>
  <c r="V204"/>
  <c r="S205"/>
  <c r="T205"/>
  <c r="U205"/>
  <c r="V205"/>
  <c r="S206"/>
  <c r="T206"/>
  <c r="U206"/>
  <c r="V206"/>
  <c r="S207"/>
  <c r="T207"/>
  <c r="U207"/>
  <c r="V207"/>
  <c r="S208"/>
  <c r="T208"/>
  <c r="U208"/>
  <c r="V208"/>
  <c r="S209"/>
  <c r="T209"/>
  <c r="U209"/>
  <c r="V209"/>
  <c r="S210"/>
  <c r="T210"/>
  <c r="U210"/>
  <c r="V210"/>
  <c r="S211"/>
  <c r="T211"/>
  <c r="U211"/>
  <c r="V211"/>
  <c r="S212"/>
  <c r="T212"/>
  <c r="U212"/>
  <c r="V212"/>
  <c r="S213"/>
  <c r="T213"/>
  <c r="U213"/>
  <c r="V213"/>
  <c r="S214"/>
  <c r="T214"/>
  <c r="U214"/>
  <c r="V214"/>
  <c r="S215"/>
  <c r="T215"/>
  <c r="U215"/>
  <c r="V215"/>
  <c r="S216"/>
  <c r="T216"/>
  <c r="U216"/>
  <c r="V216"/>
  <c r="S217"/>
  <c r="T217"/>
  <c r="U217"/>
  <c r="V217"/>
  <c r="S218"/>
  <c r="T218"/>
  <c r="U218"/>
  <c r="V218"/>
  <c r="S219"/>
  <c r="T219"/>
  <c r="U219"/>
  <c r="V219"/>
  <c r="S220"/>
  <c r="T220"/>
  <c r="U220"/>
  <c r="V220"/>
  <c r="S221"/>
  <c r="T221"/>
  <c r="U221"/>
  <c r="V221"/>
  <c r="S222"/>
  <c r="T222"/>
  <c r="U222"/>
  <c r="V222"/>
  <c r="S223"/>
  <c r="T223"/>
  <c r="U223"/>
  <c r="V223"/>
  <c r="S224"/>
  <c r="T224"/>
  <c r="U224"/>
  <c r="V224"/>
  <c r="S225"/>
  <c r="T225"/>
  <c r="U225"/>
  <c r="V225"/>
  <c r="S226"/>
  <c r="T226"/>
  <c r="U226"/>
  <c r="V226"/>
  <c r="S227"/>
  <c r="T227"/>
  <c r="U227"/>
  <c r="V227"/>
  <c r="S228"/>
  <c r="T228"/>
  <c r="U228"/>
  <c r="V228"/>
  <c r="S229"/>
  <c r="T229"/>
  <c r="U229"/>
  <c r="V229"/>
  <c r="S230"/>
  <c r="T230"/>
  <c r="U230"/>
  <c r="V230"/>
  <c r="S231"/>
  <c r="T231"/>
  <c r="U231"/>
  <c r="V231"/>
  <c r="S232"/>
  <c r="T232"/>
  <c r="U232"/>
  <c r="V232"/>
  <c r="S233"/>
  <c r="T233"/>
  <c r="U233"/>
  <c r="V233"/>
  <c r="S234"/>
  <c r="T234"/>
  <c r="U234"/>
  <c r="V234"/>
  <c r="S235"/>
  <c r="T235"/>
  <c r="U235"/>
  <c r="V235"/>
  <c r="S236"/>
  <c r="T236"/>
  <c r="U236"/>
  <c r="V236"/>
  <c r="S237"/>
  <c r="T237"/>
  <c r="U237"/>
  <c r="V237"/>
  <c r="S238"/>
  <c r="T238"/>
  <c r="U238"/>
  <c r="V238"/>
  <c r="S239"/>
  <c r="T239"/>
  <c r="U239"/>
  <c r="V239"/>
  <c r="S240"/>
  <c r="T240"/>
  <c r="U240"/>
  <c r="V240"/>
  <c r="S241"/>
  <c r="T241"/>
  <c r="U241"/>
  <c r="V241"/>
  <c r="S242"/>
  <c r="T242"/>
  <c r="U242"/>
  <c r="V242"/>
  <c r="S243"/>
  <c r="T243"/>
  <c r="U243"/>
  <c r="V243"/>
  <c r="S244"/>
  <c r="T244"/>
  <c r="U244"/>
  <c r="V244"/>
  <c r="S245"/>
  <c r="T245"/>
  <c r="U245"/>
  <c r="V245"/>
  <c r="S246"/>
  <c r="T246"/>
  <c r="U246"/>
  <c r="V246"/>
  <c r="S247"/>
  <c r="T247"/>
  <c r="U247"/>
  <c r="V247"/>
  <c r="S248"/>
  <c r="T248"/>
  <c r="U248"/>
  <c r="V248"/>
  <c r="S249"/>
  <c r="T249"/>
  <c r="U249"/>
  <c r="V249"/>
  <c r="S250"/>
  <c r="T250"/>
  <c r="U250"/>
  <c r="V250"/>
  <c r="S251"/>
  <c r="T251"/>
  <c r="U251"/>
  <c r="V251"/>
  <c r="S252"/>
  <c r="T252"/>
  <c r="U252"/>
  <c r="V252"/>
  <c r="S253"/>
  <c r="T253"/>
  <c r="U253"/>
  <c r="V253"/>
  <c r="S254"/>
  <c r="T254"/>
  <c r="U254"/>
  <c r="V254"/>
  <c r="S255"/>
  <c r="T255"/>
  <c r="U255"/>
  <c r="V255"/>
  <c r="S256"/>
  <c r="T256"/>
  <c r="U256"/>
  <c r="V256"/>
  <c r="S257"/>
  <c r="T257"/>
  <c r="U257"/>
  <c r="V257"/>
  <c r="S258"/>
  <c r="T258"/>
  <c r="U258"/>
  <c r="V258"/>
  <c r="S259"/>
  <c r="T259"/>
  <c r="U259"/>
  <c r="V259"/>
  <c r="S260"/>
  <c r="T260"/>
  <c r="U260"/>
  <c r="V260"/>
  <c r="S261"/>
  <c r="T261"/>
  <c r="U261"/>
  <c r="V261"/>
  <c r="S262"/>
  <c r="T262"/>
  <c r="U262"/>
  <c r="V262"/>
  <c r="S263"/>
  <c r="T263"/>
  <c r="U263"/>
  <c r="V263"/>
  <c r="S264"/>
  <c r="T264"/>
  <c r="U264"/>
  <c r="V264"/>
  <c r="S265"/>
  <c r="T265"/>
  <c r="U265"/>
  <c r="V265"/>
  <c r="S266"/>
  <c r="T266"/>
  <c r="U266"/>
  <c r="V266"/>
  <c r="S267"/>
  <c r="T267"/>
  <c r="U267"/>
  <c r="V267"/>
  <c r="S268"/>
  <c r="T268"/>
  <c r="U268"/>
  <c r="V268"/>
  <c r="S269"/>
  <c r="T269"/>
  <c r="U269"/>
  <c r="V269"/>
  <c r="S270"/>
  <c r="T270"/>
  <c r="U270"/>
  <c r="V270"/>
  <c r="S271"/>
  <c r="T271"/>
  <c r="U271"/>
  <c r="V271"/>
  <c r="S272"/>
  <c r="T272"/>
  <c r="U272"/>
  <c r="V272"/>
  <c r="S273"/>
  <c r="T273"/>
  <c r="U273"/>
  <c r="V273"/>
  <c r="S274"/>
  <c r="D274" s="1"/>
  <c r="T274"/>
  <c r="U274"/>
  <c r="V274"/>
  <c r="S275"/>
  <c r="T275"/>
  <c r="U275"/>
  <c r="V275"/>
  <c r="S276"/>
  <c r="T276"/>
  <c r="U276"/>
  <c r="V276"/>
  <c r="S277"/>
  <c r="T277"/>
  <c r="U277"/>
  <c r="V277"/>
  <c r="S278"/>
  <c r="T278"/>
  <c r="U278"/>
  <c r="V278"/>
  <c r="S279"/>
  <c r="T279"/>
  <c r="U279"/>
  <c r="V279"/>
  <c r="S280"/>
  <c r="T280"/>
  <c r="U280"/>
  <c r="V280"/>
  <c r="S281"/>
  <c r="T281"/>
  <c r="U281"/>
  <c r="V281"/>
  <c r="S282"/>
  <c r="T282"/>
  <c r="U282"/>
  <c r="V282"/>
  <c r="S283"/>
  <c r="T283"/>
  <c r="U283"/>
  <c r="V283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S300"/>
  <c r="T300"/>
  <c r="U300"/>
  <c r="V300"/>
  <c r="S301"/>
  <c r="T301"/>
  <c r="U301"/>
  <c r="V301"/>
  <c r="S302"/>
  <c r="T302"/>
  <c r="U302"/>
  <c r="V302"/>
  <c r="S303"/>
  <c r="T303"/>
  <c r="U303"/>
  <c r="V303"/>
  <c r="S304"/>
  <c r="T304"/>
  <c r="U304"/>
  <c r="V304"/>
  <c r="S305"/>
  <c r="T305"/>
  <c r="U305"/>
  <c r="V305"/>
  <c r="S306"/>
  <c r="T306"/>
  <c r="U306"/>
  <c r="V306"/>
  <c r="S307"/>
  <c r="T307"/>
  <c r="U307"/>
  <c r="V307"/>
  <c r="S308"/>
  <c r="T308"/>
  <c r="U308"/>
  <c r="V308"/>
  <c r="S309"/>
  <c r="T309"/>
  <c r="U309"/>
  <c r="V309"/>
  <c r="S310"/>
  <c r="T310"/>
  <c r="U310"/>
  <c r="V310"/>
  <c r="S311"/>
  <c r="T311"/>
  <c r="U311"/>
  <c r="V311"/>
  <c r="S312"/>
  <c r="T312"/>
  <c r="U312"/>
  <c r="V312"/>
  <c r="S313"/>
  <c r="T313"/>
  <c r="U313"/>
  <c r="V313"/>
  <c r="S314"/>
  <c r="T314"/>
  <c r="U314"/>
  <c r="V314"/>
  <c r="S315"/>
  <c r="T315"/>
  <c r="U315"/>
  <c r="V315"/>
  <c r="S316"/>
  <c r="T316"/>
  <c r="U316"/>
  <c r="V316"/>
  <c r="S317"/>
  <c r="T317"/>
  <c r="U317"/>
  <c r="V317"/>
  <c r="S318"/>
  <c r="T318"/>
  <c r="U318"/>
  <c r="V318"/>
  <c r="S319"/>
  <c r="D319" s="1"/>
  <c r="T319"/>
  <c r="U319"/>
  <c r="V319"/>
  <c r="S320"/>
  <c r="T320"/>
  <c r="U320"/>
  <c r="V320"/>
  <c r="S321"/>
  <c r="T321"/>
  <c r="U321"/>
  <c r="V321"/>
  <c r="S322"/>
  <c r="T322"/>
  <c r="U322"/>
  <c r="V322"/>
  <c r="S323"/>
  <c r="T323"/>
  <c r="U323"/>
  <c r="V323"/>
  <c r="S324"/>
  <c r="T324"/>
  <c r="U324"/>
  <c r="V324"/>
  <c r="S325"/>
  <c r="T325"/>
  <c r="U325"/>
  <c r="V325"/>
  <c r="S326"/>
  <c r="T326"/>
  <c r="U326"/>
  <c r="V326"/>
  <c r="S327"/>
  <c r="T327"/>
  <c r="U327"/>
  <c r="V327"/>
  <c r="S328"/>
  <c r="T328"/>
  <c r="U328"/>
  <c r="V328"/>
  <c r="S329"/>
  <c r="T329"/>
  <c r="U329"/>
  <c r="V329"/>
  <c r="S330"/>
  <c r="T330"/>
  <c r="U330"/>
  <c r="V330"/>
  <c r="S331"/>
  <c r="T331"/>
  <c r="U331"/>
  <c r="V331"/>
  <c r="S332"/>
  <c r="T332"/>
  <c r="U332"/>
  <c r="V332"/>
  <c r="S333"/>
  <c r="T333"/>
  <c r="U333"/>
  <c r="V333"/>
  <c r="S334"/>
  <c r="T334"/>
  <c r="U334"/>
  <c r="V334"/>
  <c r="S335"/>
  <c r="T335"/>
  <c r="U335"/>
  <c r="V335"/>
  <c r="S336"/>
  <c r="T336"/>
  <c r="U336"/>
  <c r="V336"/>
  <c r="S337"/>
  <c r="T337"/>
  <c r="U337"/>
  <c r="V337"/>
  <c r="S338"/>
  <c r="T338"/>
  <c r="U338"/>
  <c r="V338"/>
  <c r="S339"/>
  <c r="T339"/>
  <c r="U339"/>
  <c r="V339"/>
  <c r="S340"/>
  <c r="T340"/>
  <c r="U340"/>
  <c r="V340"/>
  <c r="S341"/>
  <c r="T341"/>
  <c r="U341"/>
  <c r="V341"/>
  <c r="S342"/>
  <c r="T342"/>
  <c r="U342"/>
  <c r="V342"/>
  <c r="S343"/>
  <c r="T343"/>
  <c r="U343"/>
  <c r="V343"/>
  <c r="S344"/>
  <c r="T344"/>
  <c r="U344"/>
  <c r="V344"/>
  <c r="S345"/>
  <c r="T345"/>
  <c r="U345"/>
  <c r="V345"/>
  <c r="S346"/>
  <c r="T346"/>
  <c r="U346"/>
  <c r="V346"/>
  <c r="S347"/>
  <c r="T347"/>
  <c r="U347"/>
  <c r="V347"/>
  <c r="S348"/>
  <c r="T348"/>
  <c r="U348"/>
  <c r="V348"/>
  <c r="S349"/>
  <c r="T349"/>
  <c r="U349"/>
  <c r="V349"/>
  <c r="S350"/>
  <c r="T350"/>
  <c r="U350"/>
  <c r="V350"/>
  <c r="S351"/>
  <c r="T351"/>
  <c r="U351"/>
  <c r="V351"/>
  <c r="S352"/>
  <c r="T352"/>
  <c r="U352"/>
  <c r="V352"/>
  <c r="S353"/>
  <c r="T353"/>
  <c r="U353"/>
  <c r="V353"/>
  <c r="S354"/>
  <c r="T354"/>
  <c r="U354"/>
  <c r="V354"/>
  <c r="S355"/>
  <c r="T355"/>
  <c r="U355"/>
  <c r="V355"/>
  <c r="S356"/>
  <c r="T356"/>
  <c r="U356"/>
  <c r="V356"/>
  <c r="S357"/>
  <c r="T357"/>
  <c r="U357"/>
  <c r="V357"/>
  <c r="S358"/>
  <c r="T358"/>
  <c r="U358"/>
  <c r="V358"/>
  <c r="S359"/>
  <c r="T359"/>
  <c r="U359"/>
  <c r="V359"/>
  <c r="S360"/>
  <c r="T360"/>
  <c r="U360"/>
  <c r="V360"/>
  <c r="S361"/>
  <c r="T361"/>
  <c r="U361"/>
  <c r="V361"/>
  <c r="S362"/>
  <c r="T362"/>
  <c r="U362"/>
  <c r="V362"/>
  <c r="S363"/>
  <c r="T363"/>
  <c r="U363"/>
  <c r="V363"/>
  <c r="S364"/>
  <c r="T364"/>
  <c r="U364"/>
  <c r="V364"/>
  <c r="S365"/>
  <c r="T365"/>
  <c r="U365"/>
  <c r="V365"/>
  <c r="S366"/>
  <c r="T366"/>
  <c r="U366"/>
  <c r="V366"/>
  <c r="S367"/>
  <c r="T367"/>
  <c r="U367"/>
  <c r="V367"/>
  <c r="S368"/>
  <c r="T368"/>
  <c r="U368"/>
  <c r="V368"/>
  <c r="S369"/>
  <c r="T369"/>
  <c r="U369"/>
  <c r="V369"/>
  <c r="S370"/>
  <c r="T370"/>
  <c r="U370"/>
  <c r="V370"/>
  <c r="S371"/>
  <c r="T371"/>
  <c r="U371"/>
  <c r="V371"/>
  <c r="S372"/>
  <c r="T372"/>
  <c r="U372"/>
  <c r="V372"/>
  <c r="S373"/>
  <c r="T373"/>
  <c r="U373"/>
  <c r="V373"/>
  <c r="S374"/>
  <c r="T374"/>
  <c r="U374"/>
  <c r="V374"/>
  <c r="S375"/>
  <c r="T375"/>
  <c r="U375"/>
  <c r="V375"/>
  <c r="S376"/>
  <c r="T376"/>
  <c r="U376"/>
  <c r="V376"/>
  <c r="S377"/>
  <c r="T377"/>
  <c r="U377"/>
  <c r="V377"/>
  <c r="S378"/>
  <c r="T378"/>
  <c r="U378"/>
  <c r="V378"/>
  <c r="S379"/>
  <c r="T379"/>
  <c r="U379"/>
  <c r="V379"/>
  <c r="S380"/>
  <c r="T380"/>
  <c r="U380"/>
  <c r="V380"/>
  <c r="S381"/>
  <c r="T381"/>
  <c r="U381"/>
  <c r="V381"/>
  <c r="S382"/>
  <c r="T382"/>
  <c r="U382"/>
  <c r="V382"/>
  <c r="S383"/>
  <c r="T383"/>
  <c r="U383"/>
  <c r="V383"/>
  <c r="S384"/>
  <c r="T384"/>
  <c r="U384"/>
  <c r="V384"/>
  <c r="S385"/>
  <c r="T385"/>
  <c r="U385"/>
  <c r="V385"/>
  <c r="S386"/>
  <c r="T386"/>
  <c r="U386"/>
  <c r="V386"/>
  <c r="S387"/>
  <c r="T387"/>
  <c r="U387"/>
  <c r="V387"/>
  <c r="S388"/>
  <c r="T388"/>
  <c r="U388"/>
  <c r="V388"/>
  <c r="S389"/>
  <c r="T389"/>
  <c r="U389"/>
  <c r="V389"/>
  <c r="S390"/>
  <c r="T390"/>
  <c r="U390"/>
  <c r="V390"/>
  <c r="S391"/>
  <c r="T391"/>
  <c r="U391"/>
  <c r="V391"/>
  <c r="S392"/>
  <c r="T392"/>
  <c r="U392"/>
  <c r="V392"/>
  <c r="S393"/>
  <c r="T393"/>
  <c r="U393"/>
  <c r="V393"/>
  <c r="S394"/>
  <c r="T394"/>
  <c r="U394"/>
  <c r="V394"/>
  <c r="S395"/>
  <c r="T395"/>
  <c r="U395"/>
  <c r="V395"/>
  <c r="S396"/>
  <c r="T396"/>
  <c r="U396"/>
  <c r="V396"/>
  <c r="S397"/>
  <c r="T397"/>
  <c r="U397"/>
  <c r="V397"/>
  <c r="S398"/>
  <c r="T398"/>
  <c r="U398"/>
  <c r="V398"/>
  <c r="S399"/>
  <c r="T399"/>
  <c r="D399" s="1"/>
  <c r="U399"/>
  <c r="V399"/>
  <c r="S400"/>
  <c r="T400"/>
  <c r="U400"/>
  <c r="V400"/>
  <c r="S401"/>
  <c r="T401"/>
  <c r="U401"/>
  <c r="V401"/>
  <c r="S402"/>
  <c r="T402"/>
  <c r="U402"/>
  <c r="V402"/>
  <c r="S403"/>
  <c r="T403"/>
  <c r="U403"/>
  <c r="V403"/>
  <c r="S404"/>
  <c r="T404"/>
  <c r="U404"/>
  <c r="V404"/>
  <c r="S405"/>
  <c r="T405"/>
  <c r="U405"/>
  <c r="V405"/>
  <c r="S406"/>
  <c r="T406"/>
  <c r="U406"/>
  <c r="V406"/>
  <c r="S407"/>
  <c r="T407"/>
  <c r="U407"/>
  <c r="V407"/>
  <c r="S408"/>
  <c r="T408"/>
  <c r="U408"/>
  <c r="V408"/>
  <c r="S409"/>
  <c r="T409"/>
  <c r="U409"/>
  <c r="V409"/>
  <c r="S410"/>
  <c r="T410"/>
  <c r="U410"/>
  <c r="V410"/>
  <c r="S411"/>
  <c r="T411"/>
  <c r="U411"/>
  <c r="V411"/>
  <c r="S412"/>
  <c r="T412"/>
  <c r="U412"/>
  <c r="V412"/>
  <c r="S413"/>
  <c r="T413"/>
  <c r="U413"/>
  <c r="V413"/>
  <c r="S414"/>
  <c r="T414"/>
  <c r="U414"/>
  <c r="V414"/>
  <c r="S415"/>
  <c r="T415"/>
  <c r="U415"/>
  <c r="V415"/>
  <c r="S416"/>
  <c r="T416"/>
  <c r="U416"/>
  <c r="V416"/>
  <c r="S417"/>
  <c r="T417"/>
  <c r="U417"/>
  <c r="V417"/>
  <c r="S418"/>
  <c r="T418"/>
  <c r="U418"/>
  <c r="V418"/>
  <c r="S419"/>
  <c r="T419"/>
  <c r="U419"/>
  <c r="V419"/>
  <c r="S420"/>
  <c r="T420"/>
  <c r="U420"/>
  <c r="V420"/>
  <c r="S421"/>
  <c r="T421"/>
  <c r="U421"/>
  <c r="V421"/>
  <c r="S422"/>
  <c r="T422"/>
  <c r="U422"/>
  <c r="V422"/>
  <c r="S423"/>
  <c r="T423"/>
  <c r="U423"/>
  <c r="V423"/>
  <c r="S424"/>
  <c r="T424"/>
  <c r="U424"/>
  <c r="V424"/>
  <c r="S425"/>
  <c r="T425"/>
  <c r="U425"/>
  <c r="V425"/>
  <c r="S426"/>
  <c r="T426"/>
  <c r="U426"/>
  <c r="V426"/>
  <c r="S427"/>
  <c r="T427"/>
  <c r="U427"/>
  <c r="V427"/>
  <c r="S428"/>
  <c r="T428"/>
  <c r="U428"/>
  <c r="V428"/>
  <c r="S429"/>
  <c r="T429"/>
  <c r="U429"/>
  <c r="V429"/>
  <c r="S430"/>
  <c r="T430"/>
  <c r="U430"/>
  <c r="V430"/>
  <c r="S431"/>
  <c r="T431"/>
  <c r="U431"/>
  <c r="V431"/>
  <c r="S432"/>
  <c r="T432"/>
  <c r="U432"/>
  <c r="V432"/>
  <c r="S433"/>
  <c r="T433"/>
  <c r="U433"/>
  <c r="V433"/>
  <c r="S434"/>
  <c r="T434"/>
  <c r="U434"/>
  <c r="V434"/>
  <c r="S435"/>
  <c r="T435"/>
  <c r="U435"/>
  <c r="V435"/>
  <c r="S436"/>
  <c r="T436"/>
  <c r="U436"/>
  <c r="V436"/>
  <c r="S437"/>
  <c r="T437"/>
  <c r="U437"/>
  <c r="V437"/>
  <c r="S438"/>
  <c r="T438"/>
  <c r="U438"/>
  <c r="V438"/>
  <c r="S439"/>
  <c r="T439"/>
  <c r="U439"/>
  <c r="V439"/>
  <c r="S440"/>
  <c r="T440"/>
  <c r="U440"/>
  <c r="V440"/>
  <c r="S441"/>
  <c r="T441"/>
  <c r="U441"/>
  <c r="V441"/>
  <c r="S442"/>
  <c r="T442"/>
  <c r="U442"/>
  <c r="V442"/>
  <c r="S443"/>
  <c r="T443"/>
  <c r="U443"/>
  <c r="V443"/>
  <c r="S444"/>
  <c r="T444"/>
  <c r="U444"/>
  <c r="V444"/>
  <c r="S445"/>
  <c r="T445"/>
  <c r="U445"/>
  <c r="V445"/>
  <c r="S446"/>
  <c r="T446"/>
  <c r="U446"/>
  <c r="V446"/>
  <c r="S447"/>
  <c r="T447"/>
  <c r="U447"/>
  <c r="V447"/>
  <c r="S448"/>
  <c r="T448"/>
  <c r="U448"/>
  <c r="V448"/>
  <c r="S449"/>
  <c r="T449"/>
  <c r="U449"/>
  <c r="V449"/>
  <c r="S450"/>
  <c r="T450"/>
  <c r="U450"/>
  <c r="V450"/>
  <c r="S451"/>
  <c r="T451"/>
  <c r="U451"/>
  <c r="V451"/>
  <c r="V4"/>
  <c r="U4"/>
  <c r="T4"/>
  <c r="S4"/>
  <c r="F7" i="19"/>
  <c r="F8" s="1"/>
  <c r="F9" s="1"/>
  <c r="F10" s="1"/>
  <c r="F11" s="1"/>
  <c r="F12" s="1"/>
  <c r="F13" s="1"/>
  <c r="F6"/>
  <c r="D224" i="10"/>
  <c r="D298"/>
  <c r="F227" i="16"/>
  <c r="F228" s="1"/>
  <c r="F229" s="1"/>
  <c r="F230" s="1"/>
  <c r="F231" s="1"/>
  <c r="F232" s="1"/>
  <c r="F233" s="1"/>
  <c r="F234" s="1"/>
  <c r="F235" s="1"/>
  <c r="F226"/>
  <c r="F192"/>
  <c r="F193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191"/>
  <c r="F157"/>
  <c r="F158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56"/>
  <c r="F103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02"/>
  <c r="F63"/>
  <c r="F64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62"/>
  <c r="F7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6"/>
  <c r="D441" i="10" l="1"/>
  <c r="D360"/>
  <c r="D264"/>
  <c r="D254"/>
  <c r="D218"/>
  <c r="D168"/>
  <c r="D113"/>
  <c r="D347"/>
  <c r="D393"/>
  <c r="D349"/>
  <c r="D202"/>
  <c r="D403"/>
  <c r="F12"/>
  <c r="T30"/>
  <c r="U30"/>
  <c r="F3"/>
  <c r="S3"/>
  <c r="U3"/>
  <c r="V3"/>
  <c r="T3"/>
  <c r="D79"/>
  <c r="D344"/>
  <c r="D303"/>
  <c r="D122"/>
  <c r="D279"/>
  <c r="D205"/>
  <c r="D451"/>
  <c r="D174"/>
  <c r="D450"/>
  <c r="D302"/>
  <c r="D266"/>
  <c r="D185"/>
  <c r="D116"/>
  <c r="D448"/>
  <c r="D445"/>
  <c r="D394"/>
  <c r="D295"/>
  <c r="D280"/>
  <c r="D390"/>
  <c r="D332"/>
  <c r="D287"/>
  <c r="D237"/>
  <c r="D144"/>
  <c r="D177"/>
  <c r="D145"/>
  <c r="D132"/>
  <c r="D112"/>
  <c r="D452"/>
  <c r="D323"/>
  <c r="D239"/>
  <c r="D161"/>
  <c r="D269"/>
  <c r="D216"/>
  <c r="D183"/>
  <c r="D143"/>
  <c r="D96"/>
  <c r="D89"/>
  <c r="D365"/>
  <c r="D310"/>
  <c r="D271"/>
  <c r="D215"/>
  <c r="D207"/>
  <c r="D130"/>
  <c r="D104"/>
  <c r="D95"/>
  <c r="D2"/>
  <c r="D52"/>
  <c r="D453"/>
  <c r="D449"/>
  <c r="D414"/>
  <c r="D386"/>
  <c r="D373"/>
  <c r="D333"/>
  <c r="D314"/>
  <c r="D164"/>
  <c r="D296"/>
  <c r="D292"/>
  <c r="D275"/>
  <c r="D249"/>
  <c r="D199"/>
  <c r="D138"/>
  <c r="D23"/>
  <c r="D413"/>
  <c r="D395"/>
  <c r="D380"/>
  <c r="D312"/>
  <c r="D260"/>
  <c r="D263"/>
  <c r="D238"/>
  <c r="D195"/>
  <c r="D121"/>
  <c r="D48"/>
  <c r="D141"/>
  <c r="D366"/>
  <c r="D255"/>
  <c r="D85"/>
  <c r="D388"/>
  <c r="D68"/>
  <c r="D49"/>
  <c r="D320"/>
  <c r="D154"/>
  <c r="D107"/>
  <c r="D230"/>
  <c r="D246"/>
  <c r="D135"/>
  <c r="D405"/>
  <c r="D294"/>
  <c r="D193"/>
  <c r="D118"/>
  <c r="D252"/>
  <c r="D363"/>
  <c r="D153"/>
  <c r="D374"/>
  <c r="D277"/>
  <c r="D180"/>
  <c r="D81"/>
  <c r="D169"/>
  <c r="D64"/>
  <c r="D41"/>
  <c r="D232"/>
  <c r="D434"/>
  <c r="D75"/>
  <c r="D94"/>
  <c r="D243"/>
  <c r="D348"/>
  <c r="D276"/>
  <c r="D225"/>
  <c r="D206"/>
  <c r="D53"/>
  <c r="D436"/>
  <c r="D438"/>
  <c r="D402"/>
  <c r="D396"/>
  <c r="D381"/>
  <c r="D368"/>
  <c r="D209"/>
  <c r="D316"/>
  <c r="D297"/>
  <c r="D90"/>
  <c r="D72"/>
  <c r="D220"/>
  <c r="D377"/>
  <c r="D424"/>
  <c r="D427"/>
  <c r="D213"/>
  <c r="D385"/>
  <c r="D371"/>
  <c r="D352"/>
  <c r="D346"/>
  <c r="D334"/>
  <c r="D330"/>
  <c r="D318"/>
  <c r="D313"/>
  <c r="D301"/>
  <c r="D291"/>
  <c r="D268"/>
  <c r="D236"/>
  <c r="D228"/>
  <c r="D194"/>
  <c r="D120"/>
  <c r="D47"/>
  <c r="D34"/>
  <c r="D74"/>
  <c r="D17"/>
  <c r="D69"/>
  <c r="D39"/>
  <c r="D432"/>
  <c r="D444"/>
  <c r="D442"/>
  <c r="D389"/>
  <c r="D416"/>
  <c r="D443"/>
  <c r="D417"/>
  <c r="D411"/>
  <c r="D406"/>
  <c r="D398"/>
  <c r="D392"/>
  <c r="D383"/>
  <c r="D370"/>
  <c r="D359"/>
  <c r="D358"/>
  <c r="D350"/>
  <c r="D345"/>
  <c r="D338"/>
  <c r="D331"/>
  <c r="D326"/>
  <c r="D317"/>
  <c r="D311"/>
  <c r="D170"/>
  <c r="D300"/>
  <c r="D233"/>
  <c r="D290"/>
  <c r="D284"/>
  <c r="D273"/>
  <c r="D91"/>
  <c r="D259"/>
  <c r="D253"/>
  <c r="D247"/>
  <c r="D240"/>
  <c r="D159"/>
  <c r="D227"/>
  <c r="D222"/>
  <c r="D212"/>
  <c r="D204"/>
  <c r="D198"/>
  <c r="D192"/>
  <c r="D186"/>
  <c r="D178"/>
  <c r="D172"/>
  <c r="D46"/>
  <c r="D151"/>
  <c r="D147"/>
  <c r="D140"/>
  <c r="D137"/>
  <c r="D129"/>
  <c r="D123"/>
  <c r="D45"/>
  <c r="D111"/>
  <c r="D103"/>
  <c r="D97"/>
  <c r="D92"/>
  <c r="D84"/>
  <c r="D51"/>
  <c r="D36"/>
  <c r="D60"/>
  <c r="D32"/>
  <c r="D26"/>
  <c r="D18"/>
  <c r="D5"/>
  <c r="D420"/>
  <c r="D421"/>
  <c r="D412"/>
  <c r="D407"/>
  <c r="D378"/>
  <c r="D364"/>
  <c r="D357"/>
  <c r="D217"/>
  <c r="D305"/>
  <c r="D285"/>
  <c r="D261"/>
  <c r="D27"/>
  <c r="D248"/>
  <c r="D241"/>
  <c r="D223"/>
  <c r="D214"/>
  <c r="D35"/>
  <c r="D187"/>
  <c r="D181"/>
  <c r="D173"/>
  <c r="D165"/>
  <c r="D155"/>
  <c r="D31"/>
  <c r="D131"/>
  <c r="D66"/>
  <c r="D98"/>
  <c r="D38"/>
  <c r="D86"/>
  <c r="D56"/>
  <c r="D19"/>
  <c r="D4"/>
  <c r="D437"/>
  <c r="D440"/>
  <c r="D428"/>
  <c r="D384"/>
  <c r="D401"/>
  <c r="D379"/>
  <c r="D367"/>
  <c r="D353"/>
  <c r="D340"/>
  <c r="D327"/>
  <c r="D306"/>
  <c r="D286"/>
  <c r="D179"/>
  <c r="D262"/>
  <c r="D242"/>
  <c r="D157"/>
  <c r="D229"/>
  <c r="D208"/>
  <c r="D189"/>
  <c r="D182"/>
  <c r="D40"/>
  <c r="D167"/>
  <c r="D156"/>
  <c r="D148"/>
  <c r="D142"/>
  <c r="D139"/>
  <c r="D28"/>
  <c r="D124"/>
  <c r="D33"/>
  <c r="D24"/>
  <c r="D21"/>
  <c r="D43"/>
  <c r="D50"/>
  <c r="D63"/>
  <c r="D14"/>
  <c r="D9"/>
  <c r="D11"/>
  <c r="D430"/>
  <c r="D418"/>
  <c r="D426"/>
  <c r="D400"/>
  <c r="D339"/>
  <c r="D328"/>
  <c r="D321"/>
  <c r="D315"/>
  <c r="D307"/>
  <c r="D288"/>
  <c r="D281"/>
  <c r="D93"/>
  <c r="D256"/>
  <c r="D250"/>
  <c r="D61"/>
  <c r="D73"/>
  <c r="D219"/>
  <c r="D200"/>
  <c r="D190"/>
  <c r="D101"/>
  <c r="D158"/>
  <c r="D150"/>
  <c r="D133"/>
  <c r="D125"/>
  <c r="D105"/>
  <c r="D99"/>
  <c r="D22"/>
  <c r="D12"/>
  <c r="D76"/>
  <c r="D65"/>
  <c r="D15"/>
  <c r="D10"/>
  <c r="D6"/>
  <c r="D429"/>
  <c r="D408"/>
  <c r="D387"/>
  <c r="D372"/>
  <c r="D361"/>
  <c r="D354"/>
  <c r="D335"/>
  <c r="D166"/>
  <c r="D425"/>
  <c r="D422"/>
  <c r="D433"/>
  <c r="D435"/>
  <c r="D415"/>
  <c r="D409"/>
  <c r="D375"/>
  <c r="D362"/>
  <c r="D355"/>
  <c r="D341"/>
  <c r="D336"/>
  <c r="D126"/>
  <c r="D322"/>
  <c r="D308"/>
  <c r="D293"/>
  <c r="D289"/>
  <c r="D282"/>
  <c r="D119"/>
  <c r="D270"/>
  <c r="D265"/>
  <c r="D257"/>
  <c r="D244"/>
  <c r="D231"/>
  <c r="D62"/>
  <c r="D211"/>
  <c r="D201"/>
  <c r="D196"/>
  <c r="D191"/>
  <c r="D184"/>
  <c r="D175"/>
  <c r="D80"/>
  <c r="D162"/>
  <c r="D149"/>
  <c r="D57"/>
  <c r="D134"/>
  <c r="D37"/>
  <c r="D115"/>
  <c r="D109"/>
  <c r="D100"/>
  <c r="D29"/>
  <c r="D88"/>
  <c r="D82"/>
  <c r="D54"/>
  <c r="D67"/>
  <c r="D55"/>
  <c r="D16"/>
  <c r="D25"/>
  <c r="D7"/>
  <c r="D423"/>
  <c r="D447"/>
  <c r="D446"/>
  <c r="D419"/>
  <c r="D431"/>
  <c r="D439"/>
  <c r="D324"/>
  <c r="D410"/>
  <c r="D404"/>
  <c r="D397"/>
  <c r="D391"/>
  <c r="D382"/>
  <c r="D376"/>
  <c r="D369"/>
  <c r="D343"/>
  <c r="D356"/>
  <c r="D351"/>
  <c r="D342"/>
  <c r="D337"/>
  <c r="D329"/>
  <c r="D325"/>
  <c r="D234"/>
  <c r="D309"/>
  <c r="D304"/>
  <c r="D299"/>
  <c r="D117"/>
  <c r="D87"/>
  <c r="D283"/>
  <c r="D278"/>
  <c r="D272"/>
  <c r="D267"/>
  <c r="D258"/>
  <c r="D251"/>
  <c r="D245"/>
  <c r="D106"/>
  <c r="D235"/>
  <c r="D226"/>
  <c r="D221"/>
  <c r="D210"/>
  <c r="D203"/>
  <c r="D197"/>
  <c r="D108"/>
  <c r="D188"/>
  <c r="D176"/>
  <c r="D171"/>
  <c r="D163"/>
  <c r="D152"/>
  <c r="D146"/>
  <c r="D71"/>
  <c r="D136"/>
  <c r="D128"/>
  <c r="D44"/>
  <c r="D114"/>
  <c r="D110"/>
  <c r="D102"/>
  <c r="D59"/>
  <c r="D20"/>
  <c r="D83"/>
  <c r="D77"/>
  <c r="D70"/>
  <c r="D58"/>
  <c r="D42"/>
  <c r="D13"/>
  <c r="D8"/>
  <c r="F144" i="13"/>
  <c r="F145" s="1"/>
  <c r="F146" s="1"/>
  <c r="F147" s="1"/>
  <c r="F149" s="1"/>
  <c r="F150" s="1"/>
  <c r="F151" s="1"/>
  <c r="F152" s="1"/>
  <c r="F153" s="1"/>
  <c r="F154" s="1"/>
  <c r="F156" s="1"/>
  <c r="F143"/>
  <c r="F127"/>
  <c r="F128" s="1"/>
  <c r="F129" s="1"/>
  <c r="F130" s="1"/>
  <c r="F131" s="1"/>
  <c r="F132" s="1"/>
  <c r="F133" s="1"/>
  <c r="F134" s="1"/>
  <c r="F135" s="1"/>
  <c r="F136" s="1"/>
  <c r="F137" s="1"/>
  <c r="F126"/>
  <c r="F114"/>
  <c r="F115" s="1"/>
  <c r="F116" s="1"/>
  <c r="F117" s="1"/>
  <c r="F118" s="1"/>
  <c r="F119" s="1"/>
  <c r="F120" s="1"/>
  <c r="F113"/>
  <c r="F94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93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67"/>
  <c r="F47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4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6"/>
  <c r="F39" i="12"/>
  <c r="F40" s="1"/>
  <c r="F41" s="1"/>
  <c r="F42" s="1"/>
  <c r="F43" s="1"/>
  <c r="F44" s="1"/>
  <c r="F45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0" i="9"/>
  <c r="F31" s="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D30" i="10" l="1"/>
  <c r="D3"/>
</calcChain>
</file>

<file path=xl/sharedStrings.xml><?xml version="1.0" encoding="utf-8"?>
<sst xmlns="http://schemas.openxmlformats.org/spreadsheetml/2006/main" count="4455" uniqueCount="1493">
  <si>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</si>
  <si>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</si>
  <si>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</si>
  <si>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</si>
  <si>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</si>
  <si>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</si>
  <si>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</si>
  <si>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</si>
  <si>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</si>
  <si>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</si>
  <si>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</si>
  <si>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</si>
  <si>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</si>
  <si>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</si>
  <si>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</si>
  <si>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</si>
  <si>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</si>
  <si>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</si>
  <si>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</si>
  <si>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</si>
  <si>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</si>
  <si>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</si>
  <si>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</si>
  <si>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</si>
  <si>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</si>
  <si>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</si>
  <si>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</si>
  <si>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</si>
  <si>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</si>
  <si>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ČAS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</si>
  <si>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</si>
  <si>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</si>
  <si>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</si>
  <si>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</si>
  <si>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</si>
  <si>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</si>
  <si>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</si>
  <si>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</si>
  <si>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</si>
  <si>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</si>
  <si>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</si>
  <si>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</si>
  <si>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</si>
  <si>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</si>
  <si>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</si>
  <si>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</si>
  <si>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</si>
  <si>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</si>
  <si>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</si>
  <si>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</si>
  <si>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</si>
  <si>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</si>
  <si>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</si>
  <si>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</si>
  <si>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</si>
  <si>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</si>
  <si>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</si>
  <si>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</si>
  <si>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</si>
  <si>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</si>
  <si>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</si>
  <si>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</si>
  <si>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</si>
  <si>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</si>
  <si>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</si>
  <si>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</si>
  <si>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</si>
  <si>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LIT</t>
  </si>
  <si>
    <t>Dlouhá trať</t>
  </si>
  <si>
    <t>Krátká trať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</si>
  <si>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</si>
  <si>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</si>
  <si>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</si>
  <si>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</si>
  <si>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</si>
  <si>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</si>
  <si>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</si>
  <si>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</si>
  <si>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</si>
  <si>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</si>
  <si>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</si>
  <si>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</si>
  <si>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</si>
  <si>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</si>
  <si>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Poznámka</t>
  </si>
  <si>
    <t>SOS body</t>
  </si>
  <si>
    <t>Body celkem</t>
  </si>
  <si>
    <t>1. závod</t>
  </si>
  <si>
    <t>2. závod</t>
  </si>
  <si>
    <t>3. závod</t>
  </si>
  <si>
    <t>4. závod</t>
  </si>
  <si>
    <t>DOK</t>
  </si>
  <si>
    <t>Noční orientační běh Velemín 20.01.2020</t>
  </si>
  <si>
    <t>Martin Klein</t>
  </si>
  <si>
    <t>Ondřej Jareš</t>
  </si>
  <si>
    <t>Ema Černá</t>
  </si>
  <si>
    <t>Filip Čížek</t>
  </si>
  <si>
    <t>Lucie Krejčová</t>
  </si>
  <si>
    <t>Jakub Heler</t>
  </si>
  <si>
    <t>Magdalena Kubecová</t>
  </si>
  <si>
    <t>Linda Krátká</t>
  </si>
  <si>
    <t>Jiří Heller ml.</t>
  </si>
  <si>
    <t>Vojtěch Hrádek</t>
  </si>
  <si>
    <t>Michal Žejdlík</t>
  </si>
  <si>
    <t>Amálie Šlinská</t>
  </si>
  <si>
    <t>Michal Černý</t>
  </si>
  <si>
    <t>Aneta Prachatická</t>
  </si>
  <si>
    <t>Jan Eiselt</t>
  </si>
  <si>
    <t>Vít Pocner</t>
  </si>
  <si>
    <t>Štěpán Krátký</t>
  </si>
  <si>
    <t>Petr Hitnterholzinger</t>
  </si>
  <si>
    <t>Jiří Macek</t>
  </si>
  <si>
    <t>Pavel Simr</t>
  </si>
  <si>
    <t>Matěj Votava</t>
  </si>
  <si>
    <t>Aleš Hejčl</t>
  </si>
  <si>
    <t>Jiří Heller st.</t>
  </si>
  <si>
    <t>Jaroslav Nerad</t>
  </si>
  <si>
    <t>Petr Hoskovský</t>
  </si>
  <si>
    <t>Martin Mužíček</t>
  </si>
  <si>
    <t>Eliška Derflová</t>
  </si>
  <si>
    <t>Káťa Riby</t>
  </si>
  <si>
    <t>Ladislav Krejčí</t>
  </si>
  <si>
    <t>Kateřina Hrádková</t>
  </si>
  <si>
    <t>Gábina Karmínová</t>
  </si>
  <si>
    <t>Miloš Eiselt</t>
  </si>
  <si>
    <t>Jan Hejcman</t>
  </si>
  <si>
    <t>Karel Klášterka</t>
  </si>
  <si>
    <t>Míra Duda</t>
  </si>
  <si>
    <t>Bára Hošková</t>
  </si>
  <si>
    <t>Pepa Dubský</t>
  </si>
  <si>
    <t>Petr Bílý</t>
  </si>
  <si>
    <t>7 kontrol a pak tma</t>
  </si>
  <si>
    <t>Severní Terasa 05.03.2020</t>
  </si>
  <si>
    <t>Klein Martin</t>
  </si>
  <si>
    <t>Černá Ema</t>
  </si>
  <si>
    <t>Kubecová Magdalena</t>
  </si>
  <si>
    <t>Heller Jiří ml.</t>
  </si>
  <si>
    <t>Krátký Štěpán</t>
  </si>
  <si>
    <t>Hinterholzinger Petr</t>
  </si>
  <si>
    <t>Simr Pavel</t>
  </si>
  <si>
    <t>Votava Matěj</t>
  </si>
  <si>
    <t>Hejčl Aleš</t>
  </si>
  <si>
    <t>KOB</t>
  </si>
  <si>
    <t>Heller Jiří st.</t>
  </si>
  <si>
    <t>Hoskovský Petr</t>
  </si>
  <si>
    <t>Mužíček Martin</t>
  </si>
  <si>
    <t>Derflová Eliška</t>
  </si>
  <si>
    <t>Riby Kateřina</t>
  </si>
  <si>
    <t>Hrádková Kateřina</t>
  </si>
  <si>
    <t>Kamírová Gabriela</t>
  </si>
  <si>
    <t>Eiselt Jan</t>
  </si>
  <si>
    <t>Hejcman Jan</t>
  </si>
  <si>
    <t>Klášterka Karel</t>
  </si>
  <si>
    <t>Hošková Bára</t>
  </si>
  <si>
    <t>Dubský Josef</t>
  </si>
  <si>
    <t>Bílý Petr</t>
  </si>
  <si>
    <t>Jareš Ondřej</t>
  </si>
  <si>
    <t>Čížek Filip</t>
  </si>
  <si>
    <t>Heller Jakub</t>
  </si>
  <si>
    <t>Krátká Linda</t>
  </si>
  <si>
    <t>Hrádek Vojtěch</t>
  </si>
  <si>
    <t>Šlinská Amálie</t>
  </si>
  <si>
    <t>Prachatická Aneta</t>
  </si>
  <si>
    <t>Pocner Vít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</si>
  <si>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</si>
  <si>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</si>
  <si>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</si>
  <si>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</si>
  <si>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</si>
  <si>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</si>
  <si>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</si>
  <si>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</si>
  <si>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</si>
  <si>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</si>
  <si>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</si>
  <si>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</si>
  <si>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</si>
  <si>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</si>
  <si>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</si>
  <si>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</si>
  <si>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</si>
  <si>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</si>
  <si>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</si>
  <si>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</si>
  <si>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</si>
  <si>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</si>
  <si>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</si>
  <si>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</si>
  <si>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</si>
  <si>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</si>
  <si>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</si>
  <si>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</si>
  <si>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</si>
  <si>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</si>
  <si>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Běháme s mapou a buzolou I. 31.5.2020</t>
  </si>
  <si>
    <t>Dlouhá trať - H</t>
  </si>
  <si>
    <t>Dlouhá trať - D</t>
  </si>
  <si>
    <t>Střední trať - H</t>
  </si>
  <si>
    <t>Střední trať - D</t>
  </si>
  <si>
    <t>Krátká trať - H</t>
  </si>
  <si>
    <t>Krátká trať - D</t>
  </si>
  <si>
    <t>HDR (děti s doprovodem)</t>
  </si>
  <si>
    <t>33:32</t>
  </si>
  <si>
    <t>40:32</t>
  </si>
  <si>
    <t>41:25</t>
  </si>
  <si>
    <t>41:28</t>
  </si>
  <si>
    <t>LDC</t>
  </si>
  <si>
    <t>42:13</t>
  </si>
  <si>
    <t>SLA</t>
  </si>
  <si>
    <t>42:20</t>
  </si>
  <si>
    <t>43:12</t>
  </si>
  <si>
    <t>44:06</t>
  </si>
  <si>
    <t>47:07</t>
  </si>
  <si>
    <t>47:13</t>
  </si>
  <si>
    <t>49:15</t>
  </si>
  <si>
    <t>50:22</t>
  </si>
  <si>
    <t>50:44</t>
  </si>
  <si>
    <t>51:20</t>
  </si>
  <si>
    <t>52:28</t>
  </si>
  <si>
    <t>KUL</t>
  </si>
  <si>
    <t>53:27</t>
  </si>
  <si>
    <t>54:06</t>
  </si>
  <si>
    <t>55:07</t>
  </si>
  <si>
    <t>55:21</t>
  </si>
  <si>
    <t>55:24</t>
  </si>
  <si>
    <t>55:27</t>
  </si>
  <si>
    <t>57:17</t>
  </si>
  <si>
    <t>59:46</t>
  </si>
  <si>
    <t>62:03</t>
  </si>
  <si>
    <t>63:25</t>
  </si>
  <si>
    <t>64:39</t>
  </si>
  <si>
    <t>66:38</t>
  </si>
  <si>
    <t>KPY</t>
  </si>
  <si>
    <t>67:23</t>
  </si>
  <si>
    <t>68:03</t>
  </si>
  <si>
    <t>69:23</t>
  </si>
  <si>
    <t>69:32</t>
  </si>
  <si>
    <t>76:15</t>
  </si>
  <si>
    <t>76:54</t>
  </si>
  <si>
    <t>91:13</t>
  </si>
  <si>
    <t>102:44</t>
  </si>
  <si>
    <t>DISK</t>
  </si>
  <si>
    <t>35:21</t>
  </si>
  <si>
    <t>PGP</t>
  </si>
  <si>
    <t>38:03</t>
  </si>
  <si>
    <t>40:55</t>
  </si>
  <si>
    <t>BOR</t>
  </si>
  <si>
    <t>41:27</t>
  </si>
  <si>
    <t>42:43</t>
  </si>
  <si>
    <t>44:04</t>
  </si>
  <si>
    <t>44:20</t>
  </si>
  <si>
    <t>51:36</t>
  </si>
  <si>
    <t>LCV</t>
  </si>
  <si>
    <t>54:04</t>
  </si>
  <si>
    <t>55:34</t>
  </si>
  <si>
    <t>56:00</t>
  </si>
  <si>
    <t>60:00</t>
  </si>
  <si>
    <t>61:25</t>
  </si>
  <si>
    <t>64:05</t>
  </si>
  <si>
    <t>73:44</t>
  </si>
  <si>
    <t>73:50</t>
  </si>
  <si>
    <t>87:43</t>
  </si>
  <si>
    <t>30:08</t>
  </si>
  <si>
    <t>34:05</t>
  </si>
  <si>
    <t>35:01</t>
  </si>
  <si>
    <t>38:36</t>
  </si>
  <si>
    <t>39:31</t>
  </si>
  <si>
    <t>40:10</t>
  </si>
  <si>
    <t>40:36</t>
  </si>
  <si>
    <t>40:46</t>
  </si>
  <si>
    <t>42:36</t>
  </si>
  <si>
    <t>43:18</t>
  </si>
  <si>
    <t>45:49</t>
  </si>
  <si>
    <t>46:08</t>
  </si>
  <si>
    <t>53:51</t>
  </si>
  <si>
    <t>PUL</t>
  </si>
  <si>
    <t>55:22</t>
  </si>
  <si>
    <t>58:05</t>
  </si>
  <si>
    <t>61:57</t>
  </si>
  <si>
    <t>62:00</t>
  </si>
  <si>
    <t>67:58</t>
  </si>
  <si>
    <t>70:28</t>
  </si>
  <si>
    <t>75:50</t>
  </si>
  <si>
    <t>Mikulkovi</t>
  </si>
  <si>
    <t>Ústí nad Labem</t>
  </si>
  <si>
    <t>84:53</t>
  </si>
  <si>
    <t>87:23</t>
  </si>
  <si>
    <t>39:05</t>
  </si>
  <si>
    <t>STB</t>
  </si>
  <si>
    <t>39:38</t>
  </si>
  <si>
    <t>39:53</t>
  </si>
  <si>
    <t>42:32</t>
  </si>
  <si>
    <t>46:06</t>
  </si>
  <si>
    <t>Děčín</t>
  </si>
  <si>
    <t>46:12</t>
  </si>
  <si>
    <t>48:13</t>
  </si>
  <si>
    <t>52:12</t>
  </si>
  <si>
    <t>52:35</t>
  </si>
  <si>
    <t>54:09</t>
  </si>
  <si>
    <t>54:11</t>
  </si>
  <si>
    <t>54:50</t>
  </si>
  <si>
    <t>62:58</t>
  </si>
  <si>
    <t>63:12</t>
  </si>
  <si>
    <t>67:52</t>
  </si>
  <si>
    <t>74:09</t>
  </si>
  <si>
    <t>94:54</t>
  </si>
  <si>
    <t>14:08</t>
  </si>
  <si>
    <t>Bicykl Team Ústí nad Labem</t>
  </si>
  <si>
    <t>17:01</t>
  </si>
  <si>
    <t>18:28</t>
  </si>
  <si>
    <t>18:43</t>
  </si>
  <si>
    <t>20:35</t>
  </si>
  <si>
    <t>26:09</t>
  </si>
  <si>
    <t>28:55</t>
  </si>
  <si>
    <t>32:30</t>
  </si>
  <si>
    <t>42:05</t>
  </si>
  <si>
    <t>16:50</t>
  </si>
  <si>
    <t>16:54</t>
  </si>
  <si>
    <t>20:10</t>
  </si>
  <si>
    <t>21:38</t>
  </si>
  <si>
    <t>22:01</t>
  </si>
  <si>
    <t>22:20</t>
  </si>
  <si>
    <t>22:48</t>
  </si>
  <si>
    <t>23:01</t>
  </si>
  <si>
    <t>29:01</t>
  </si>
  <si>
    <t>Kladruby</t>
  </si>
  <si>
    <t>29:49</t>
  </si>
  <si>
    <t>31:14</t>
  </si>
  <si>
    <t>32:02</t>
  </si>
  <si>
    <t>32:20</t>
  </si>
  <si>
    <t>35:10</t>
  </si>
  <si>
    <t>11:58</t>
  </si>
  <si>
    <t>12:40</t>
  </si>
  <si>
    <t>13:55</t>
  </si>
  <si>
    <t>14:03</t>
  </si>
  <si>
    <t>14:19</t>
  </si>
  <si>
    <t>15:05</t>
  </si>
  <si>
    <t>15:15</t>
  </si>
  <si>
    <t>15:38</t>
  </si>
  <si>
    <t>19:30</t>
  </si>
  <si>
    <t>19:48</t>
  </si>
  <si>
    <t>20:50</t>
  </si>
  <si>
    <t>25:02</t>
  </si>
  <si>
    <t>31:09</t>
  </si>
  <si>
    <t>32:44</t>
  </si>
  <si>
    <t>Nehasil Vladislav</t>
  </si>
  <si>
    <t>Doubek Petr</t>
  </si>
  <si>
    <t>Buk Petr</t>
  </si>
  <si>
    <t>Růžička Štěpán</t>
  </si>
  <si>
    <t>Pavel Petr</t>
  </si>
  <si>
    <t>Kučerka Jan</t>
  </si>
  <si>
    <t>Gálus Igor</t>
  </si>
  <si>
    <t>Jareš Daniel</t>
  </si>
  <si>
    <t>Hrádek Tomáš</t>
  </si>
  <si>
    <t>Kubec Pavel</t>
  </si>
  <si>
    <t>Nehasil David</t>
  </si>
  <si>
    <t>Riby Rose</t>
  </si>
  <si>
    <t>Nehasilová Zuzana</t>
  </si>
  <si>
    <t>Duda Miroslav</t>
  </si>
  <si>
    <t>Kubecová Majda</t>
  </si>
  <si>
    <t>Kohl Jiří</t>
  </si>
  <si>
    <t>Würz Jiří</t>
  </si>
  <si>
    <t>Riby Thomas</t>
  </si>
  <si>
    <t>Kučera Martin</t>
  </si>
  <si>
    <t>Šašek Jan st.</t>
  </si>
  <si>
    <t>Klein Aleš</t>
  </si>
  <si>
    <t>Kovářová Lenka</t>
  </si>
  <si>
    <t>Lošťáková Sára</t>
  </si>
  <si>
    <t>Lošťáková Ivana</t>
  </si>
  <si>
    <t>Havlová Adéla</t>
  </si>
  <si>
    <t>Pavlová Martina</t>
  </si>
  <si>
    <t>Pavlíková Jitka</t>
  </si>
  <si>
    <t>Matějková Martina</t>
  </si>
  <si>
    <t>Krausová Marcela</t>
  </si>
  <si>
    <t>Hellerová Alena</t>
  </si>
  <si>
    <t>Nehasilová Veronika</t>
  </si>
  <si>
    <t>Freyová Michaela</t>
  </si>
  <si>
    <t>Kovářová Alena</t>
  </si>
  <si>
    <t>Buková Jana</t>
  </si>
  <si>
    <t>Hejcmanová Pavla</t>
  </si>
  <si>
    <t>Pohořalá Karolína</t>
  </si>
  <si>
    <t>Šimek Vojtěch</t>
  </si>
  <si>
    <t>Zít Jan</t>
  </si>
  <si>
    <t>Šašek Jan ml.</t>
  </si>
  <si>
    <t>Krausz Milan</t>
  </si>
  <si>
    <t>Kvapil Jan</t>
  </si>
  <si>
    <t>Riby Philip</t>
  </si>
  <si>
    <t>Novotný František</t>
  </si>
  <si>
    <t>Glockner Michael</t>
  </si>
  <si>
    <t>Šimek Stanislav</t>
  </si>
  <si>
    <t>Derfl Dušan</t>
  </si>
  <si>
    <t>Kovář Boris</t>
  </si>
  <si>
    <t>Pohořalý Dobroslav</t>
  </si>
  <si>
    <t>Žejdlíková Eliška</t>
  </si>
  <si>
    <t>Kučerková Romana</t>
  </si>
  <si>
    <t>Šlinská Amálka</t>
  </si>
  <si>
    <t>Zítová Pavla</t>
  </si>
  <si>
    <t>Burdová Simona</t>
  </si>
  <si>
    <t>Mrázková Linda</t>
  </si>
  <si>
    <t>Kleinová Petra</t>
  </si>
  <si>
    <t>Lošťáková Ela</t>
  </si>
  <si>
    <t>Neradová Alena</t>
  </si>
  <si>
    <t>Šašková Hana</t>
  </si>
  <si>
    <t>Frühaufová Kateřina</t>
  </si>
  <si>
    <t>Husáková Petra</t>
  </si>
  <si>
    <t>Zenkerová Miluše</t>
  </si>
  <si>
    <t>Nehasil František</t>
  </si>
  <si>
    <t>Souček Jakub</t>
  </si>
  <si>
    <t>Kučerka Radek</t>
  </si>
  <si>
    <t>Žďárský Vladislav</t>
  </si>
  <si>
    <t>Haslinger Leopold</t>
  </si>
  <si>
    <t>Mužíček Petr</t>
  </si>
  <si>
    <t>Hejcman Jaroslav</t>
  </si>
  <si>
    <t>Šuta Vojtěch</t>
  </si>
  <si>
    <t>Pavlík Tobiáš</t>
  </si>
  <si>
    <t>Kubecová Jana</t>
  </si>
  <si>
    <t>Pěkná Alžběta</t>
  </si>
  <si>
    <t>Kovářová Barbora</t>
  </si>
  <si>
    <t>Kvapilová Bětka</t>
  </si>
  <si>
    <t>Kleinová Linda</t>
  </si>
  <si>
    <t>Bajcurová Veronika</t>
  </si>
  <si>
    <t>Černohousová Ela</t>
  </si>
  <si>
    <t>Dunovská Veronika</t>
  </si>
  <si>
    <t>Zítová Kateřina</t>
  </si>
  <si>
    <t>Volánková Adélka</t>
  </si>
  <si>
    <t>Linhartová Emma</t>
  </si>
  <si>
    <t>Klusáčková Barbora</t>
  </si>
  <si>
    <t>Krejčová Jana</t>
  </si>
  <si>
    <t>Soukupová Edita</t>
  </si>
  <si>
    <t>Volánková Sofie</t>
  </si>
  <si>
    <t>Klein David</t>
  </si>
  <si>
    <t>Šmídl Matěj</t>
  </si>
  <si>
    <t>Klusáček Ondřej</t>
  </si>
  <si>
    <t>Bajcura Tomáš</t>
  </si>
  <si>
    <t>Dunovská Kateřina</t>
  </si>
  <si>
    <t>Černohousová Lola</t>
  </si>
  <si>
    <t>Nehasilová Anna</t>
  </si>
  <si>
    <t>Krátká Vanda</t>
  </si>
  <si>
    <t>Kučerková Adélka</t>
  </si>
  <si>
    <t>Zít Vašík</t>
  </si>
  <si>
    <t>Pavlík Přemek</t>
  </si>
  <si>
    <t>Pavlík Eliáš</t>
  </si>
  <si>
    <t>Havlová Anetka</t>
  </si>
  <si>
    <t>Šuta Šimon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</si>
  <si>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</si>
  <si>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</si>
  <si>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</si>
  <si>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</si>
  <si>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</si>
  <si>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</si>
  <si>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</si>
  <si>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</si>
  <si>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</si>
  <si>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</si>
  <si>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</si>
  <si>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</si>
  <si>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</si>
  <si>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</si>
  <si>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</si>
  <si>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</si>
  <si>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</si>
  <si>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</si>
  <si>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</si>
  <si>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</si>
  <si>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</si>
  <si>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</si>
  <si>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</si>
  <si>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</si>
  <si>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</si>
  <si>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</si>
  <si>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</si>
  <si>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</si>
  <si>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</si>
  <si>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</si>
  <si>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</si>
  <si>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</si>
  <si>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</si>
  <si>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</si>
  <si>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</si>
  <si>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</si>
  <si>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</si>
  <si>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</si>
  <si>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</si>
  <si>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</si>
  <si>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</si>
  <si>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</si>
  <si>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</si>
  <si>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</si>
  <si>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</si>
  <si>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</si>
  <si>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</si>
  <si>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</si>
  <si>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</si>
  <si>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</si>
  <si>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</si>
  <si>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</si>
  <si>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</si>
  <si>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</si>
  <si>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</si>
  <si>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</si>
  <si>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</si>
  <si>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</si>
  <si>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</si>
  <si>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</si>
  <si>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135.</t>
  </si>
  <si>
    <t>136.</t>
  </si>
  <si>
    <t>137.</t>
  </si>
  <si>
    <t>138.</t>
  </si>
  <si>
    <t>139.</t>
  </si>
  <si>
    <t>140.</t>
  </si>
  <si>
    <t>141.</t>
  </si>
  <si>
    <t>142.</t>
  </si>
  <si>
    <t>144.</t>
  </si>
  <si>
    <t>145.</t>
  </si>
  <si>
    <t>146.</t>
  </si>
  <si>
    <t>147.</t>
  </si>
  <si>
    <t>148.</t>
  </si>
  <si>
    <t>150.</t>
  </si>
  <si>
    <t>152.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</si>
  <si>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</si>
  <si>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</si>
  <si>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</si>
  <si>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</si>
  <si>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</si>
  <si>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</si>
  <si>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</si>
  <si>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</si>
  <si>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</si>
  <si>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5. závod</t>
  </si>
  <si>
    <t>70:41</t>
  </si>
  <si>
    <t>Trénink na Větruši 3.6.2020</t>
  </si>
  <si>
    <t>43:42</t>
  </si>
  <si>
    <t>52:26</t>
  </si>
  <si>
    <t>57:49</t>
  </si>
  <si>
    <t>58:23</t>
  </si>
  <si>
    <t>1:45:10</t>
  </si>
  <si>
    <t>Votava Jan</t>
  </si>
  <si>
    <t>58:51</t>
  </si>
  <si>
    <t>59:05</t>
  </si>
  <si>
    <t>59:51</t>
  </si>
  <si>
    <t>1:05:55</t>
  </si>
  <si>
    <t>1:08:46</t>
  </si>
  <si>
    <t>1:26:20</t>
  </si>
  <si>
    <t>Kamírová Gábina</t>
  </si>
  <si>
    <t>1:30:33</t>
  </si>
  <si>
    <t>1:34:58</t>
  </si>
  <si>
    <t>Střední trať</t>
  </si>
  <si>
    <t>Kraus Jakub</t>
  </si>
  <si>
    <t>43:04</t>
  </si>
  <si>
    <t>45:27</t>
  </si>
  <si>
    <t>48:52</t>
  </si>
  <si>
    <t>50:11</t>
  </si>
  <si>
    <t>50:42</t>
  </si>
  <si>
    <t>Šimek Vojta</t>
  </si>
  <si>
    <t>51:35</t>
  </si>
  <si>
    <t>Velemín</t>
  </si>
  <si>
    <t>57:20</t>
  </si>
  <si>
    <t>1:00:34</t>
  </si>
  <si>
    <t>1:02:42</t>
  </si>
  <si>
    <t>1:04:56</t>
  </si>
  <si>
    <t>1:06:14</t>
  </si>
  <si>
    <t>Šalé Oskar</t>
  </si>
  <si>
    <t>1:06:20</t>
  </si>
  <si>
    <t>Nepovolný Jakub</t>
  </si>
  <si>
    <t>1:06:52</t>
  </si>
  <si>
    <t>1:07:16</t>
  </si>
  <si>
    <t>Kroupa Jan</t>
  </si>
  <si>
    <t>1:08:04</t>
  </si>
  <si>
    <t>Pirklová Míša</t>
  </si>
  <si>
    <t>1:14:39</t>
  </si>
  <si>
    <t>1:16:47</t>
  </si>
  <si>
    <t>Pondělík Štěpán</t>
  </si>
  <si>
    <t>1:30:23</t>
  </si>
  <si>
    <t>Cabalka Tonda</t>
  </si>
  <si>
    <t>1:36:20</t>
  </si>
  <si>
    <t>LTP - doprovod dětí</t>
  </si>
  <si>
    <t>37:30</t>
  </si>
  <si>
    <t>31:26</t>
  </si>
  <si>
    <t>38:16</t>
  </si>
  <si>
    <t>Raška Ondřej</t>
  </si>
  <si>
    <t>43:13</t>
  </si>
  <si>
    <t>45:16</t>
  </si>
  <si>
    <t>nereg.</t>
  </si>
  <si>
    <t>Jelínek Václav</t>
  </si>
  <si>
    <t>54:29</t>
  </si>
  <si>
    <t>Chytrá Anežka</t>
  </si>
  <si>
    <t>57:45</t>
  </si>
  <si>
    <t>Lammel František</t>
  </si>
  <si>
    <t>Jelínek Pavel</t>
  </si>
  <si>
    <t>1:07:00</t>
  </si>
  <si>
    <t>Duda Miroslav ml.</t>
  </si>
  <si>
    <t>1:48:42</t>
  </si>
  <si>
    <t>163.</t>
  </si>
  <si>
    <t>165.</t>
  </si>
  <si>
    <t>166.</t>
  </si>
  <si>
    <t>167.</t>
  </si>
  <si>
    <t>169.</t>
  </si>
  <si>
    <t>170.</t>
  </si>
  <si>
    <t>171.</t>
  </si>
  <si>
    <t>172.</t>
  </si>
  <si>
    <t>174.</t>
  </si>
  <si>
    <t>175.</t>
  </si>
  <si>
    <t>Veřejný závod na Hostěrazi 14.06.2020</t>
  </si>
  <si>
    <t>51:31</t>
  </si>
  <si>
    <t>53:23</t>
  </si>
  <si>
    <t>Jíra Tomáš</t>
  </si>
  <si>
    <t>KAM</t>
  </si>
  <si>
    <t>53:40</t>
  </si>
  <si>
    <t>Baldrian Petr</t>
  </si>
  <si>
    <t>54:53</t>
  </si>
  <si>
    <t>Baldrianová Barbora</t>
  </si>
  <si>
    <t>VSP</t>
  </si>
  <si>
    <t>55:41</t>
  </si>
  <si>
    <t>Šimík Daniel</t>
  </si>
  <si>
    <t>ROZ</t>
  </si>
  <si>
    <t>58:10</t>
  </si>
  <si>
    <t>Klomínský Václav</t>
  </si>
  <si>
    <t>58:28</t>
  </si>
  <si>
    <t>Klusák Martin</t>
  </si>
  <si>
    <t>DKP</t>
  </si>
  <si>
    <t>58:29</t>
  </si>
  <si>
    <t>Kabát Jan</t>
  </si>
  <si>
    <t>59:01</t>
  </si>
  <si>
    <t>60:16</t>
  </si>
  <si>
    <t>Vrabec Ondřej</t>
  </si>
  <si>
    <t>SCP</t>
  </si>
  <si>
    <t>65:55</t>
  </si>
  <si>
    <t>Střelba Ondřej</t>
  </si>
  <si>
    <t>68:08</t>
  </si>
  <si>
    <t>Koldinský Jan</t>
  </si>
  <si>
    <t>68:32</t>
  </si>
  <si>
    <t>Ptáček Jan</t>
  </si>
  <si>
    <t>69:03</t>
  </si>
  <si>
    <t>Etrych Tomáš</t>
  </si>
  <si>
    <t>DOR</t>
  </si>
  <si>
    <t>70:17</t>
  </si>
  <si>
    <t>Buk Michal</t>
  </si>
  <si>
    <t>70:33</t>
  </si>
  <si>
    <t>Hrouda Martin</t>
  </si>
  <si>
    <t>FSP</t>
  </si>
  <si>
    <t>72:11</t>
  </si>
  <si>
    <t>Dlouhá Marta</t>
  </si>
  <si>
    <t>73:04</t>
  </si>
  <si>
    <t>Pavlíček Lubomír</t>
  </si>
  <si>
    <t>73:13</t>
  </si>
  <si>
    <t>Švorc Martin</t>
  </si>
  <si>
    <t>DKL</t>
  </si>
  <si>
    <t>74:19</t>
  </si>
  <si>
    <t>Studničná Lenka</t>
  </si>
  <si>
    <t>75:06</t>
  </si>
  <si>
    <t>Pavlíčková Hana</t>
  </si>
  <si>
    <t>75:37</t>
  </si>
  <si>
    <t>Jirous Jiří</t>
  </si>
  <si>
    <t>TAP</t>
  </si>
  <si>
    <t>75:41</t>
  </si>
  <si>
    <t>75:43</t>
  </si>
  <si>
    <t>76:45</t>
  </si>
  <si>
    <t>Buk Ondřej</t>
  </si>
  <si>
    <t>78:37</t>
  </si>
  <si>
    <t>Dvořák Pavel</t>
  </si>
  <si>
    <t>LPM</t>
  </si>
  <si>
    <t>78:52</t>
  </si>
  <si>
    <t>79:48</t>
  </si>
  <si>
    <t>Kalenská Lenka</t>
  </si>
  <si>
    <t>SUL</t>
  </si>
  <si>
    <t>80:03</t>
  </si>
  <si>
    <t>Jíra Filip</t>
  </si>
  <si>
    <t>81:51</t>
  </si>
  <si>
    <t>82:03</t>
  </si>
  <si>
    <t>Kudrass Peter</t>
  </si>
  <si>
    <t>82:33</t>
  </si>
  <si>
    <t>Žáček Martin</t>
  </si>
  <si>
    <t>84:20</t>
  </si>
  <si>
    <t>Rydlová Eva</t>
  </si>
  <si>
    <t>86:08</t>
  </si>
  <si>
    <t>Hausmannová Klára</t>
  </si>
  <si>
    <t>EKP</t>
  </si>
  <si>
    <t>88:50</t>
  </si>
  <si>
    <t>92:57</t>
  </si>
  <si>
    <t>Hošek Ladislav</t>
  </si>
  <si>
    <t>97:11</t>
  </si>
  <si>
    <t>Buk Jiří</t>
  </si>
  <si>
    <t>99:44</t>
  </si>
  <si>
    <t>Koč Zdeněk</t>
  </si>
  <si>
    <t>MKP</t>
  </si>
  <si>
    <t>100:09</t>
  </si>
  <si>
    <t>Galuška Ondřej</t>
  </si>
  <si>
    <t>100:50</t>
  </si>
  <si>
    <t>Vejražka Jiří</t>
  </si>
  <si>
    <t>104:12</t>
  </si>
  <si>
    <t>Novák Miloš</t>
  </si>
  <si>
    <t>108:31</t>
  </si>
  <si>
    <t>Jirkovská Kateřina</t>
  </si>
  <si>
    <t>108:52</t>
  </si>
  <si>
    <t>Chotětický Václav</t>
  </si>
  <si>
    <t>110:31</t>
  </si>
  <si>
    <t>Buriánek Jaromír</t>
  </si>
  <si>
    <t>117:06</t>
  </si>
  <si>
    <t>Borovička Milan</t>
  </si>
  <si>
    <t>122:04</t>
  </si>
  <si>
    <t>Šváb Jan</t>
  </si>
  <si>
    <t>140:17</t>
  </si>
  <si>
    <t>Kalenský Pavel</t>
  </si>
  <si>
    <t>Hovorková Tereza</t>
  </si>
  <si>
    <t>Nová Jana</t>
  </si>
  <si>
    <t>Kotecký Roman</t>
  </si>
  <si>
    <t>Střední trať Sa</t>
  </si>
  <si>
    <t>Střední trať Sb</t>
  </si>
  <si>
    <t>Baldrian Tomáš</t>
  </si>
  <si>
    <t>48:23</t>
  </si>
  <si>
    <t>Khel Richard</t>
  </si>
  <si>
    <t>50:49</t>
  </si>
  <si>
    <t>Linka Michael</t>
  </si>
  <si>
    <t>55:45</t>
  </si>
  <si>
    <t>Jirka Jiří</t>
  </si>
  <si>
    <t>56:12</t>
  </si>
  <si>
    <t>57:22</t>
  </si>
  <si>
    <t>61:30</t>
  </si>
  <si>
    <t>Vaculovič Radim</t>
  </si>
  <si>
    <t>61:40</t>
  </si>
  <si>
    <t>63:40</t>
  </si>
  <si>
    <t>64:33</t>
  </si>
  <si>
    <t>Manethová Jana</t>
  </si>
  <si>
    <t>70:27</t>
  </si>
  <si>
    <t>Linková Kateřina</t>
  </si>
  <si>
    <t>71:28</t>
  </si>
  <si>
    <t>72:54</t>
  </si>
  <si>
    <t>Linka Vladislav</t>
  </si>
  <si>
    <t>76:57</t>
  </si>
  <si>
    <t>Dobiáš Jaromír</t>
  </si>
  <si>
    <t>78:26</t>
  </si>
  <si>
    <t>78:51</t>
  </si>
  <si>
    <t>Glöckner Michael</t>
  </si>
  <si>
    <t>82:30</t>
  </si>
  <si>
    <t>Bazinek Lukáš</t>
  </si>
  <si>
    <t>82:52</t>
  </si>
  <si>
    <t>83:52</t>
  </si>
  <si>
    <t>Bazinková Blanka</t>
  </si>
  <si>
    <t>87:05</t>
  </si>
  <si>
    <t>90:04</t>
  </si>
  <si>
    <t>92:07</t>
  </si>
  <si>
    <t>Michalová Marcela</t>
  </si>
  <si>
    <t>93:14</t>
  </si>
  <si>
    <t>Chrz Pavel</t>
  </si>
  <si>
    <t>100:40</t>
  </si>
  <si>
    <t>Vála Petr</t>
  </si>
  <si>
    <t>103:29</t>
  </si>
  <si>
    <t>Fric Pavel</t>
  </si>
  <si>
    <t>117:38</t>
  </si>
  <si>
    <t>Dobiášová Jitka</t>
  </si>
  <si>
    <t>133:05</t>
  </si>
  <si>
    <t>Hausmannová Irena</t>
  </si>
  <si>
    <t>168:27</t>
  </si>
  <si>
    <t>Duda František</t>
  </si>
  <si>
    <t>Jirásková Pavla</t>
  </si>
  <si>
    <t>Zábranská Ivana</t>
  </si>
  <si>
    <t>Martinec Pavel</t>
  </si>
  <si>
    <t>Rychlý Rudolf</t>
  </si>
  <si>
    <t>Dobeš Václav</t>
  </si>
  <si>
    <t>Pašek František</t>
  </si>
  <si>
    <t>Blahuta Marek</t>
  </si>
  <si>
    <t>MFP</t>
  </si>
  <si>
    <t>40:02</t>
  </si>
  <si>
    <t>Lukavcová Ivana</t>
  </si>
  <si>
    <t>SMR</t>
  </si>
  <si>
    <t>47:15</t>
  </si>
  <si>
    <t>Šimerková Olga</t>
  </si>
  <si>
    <t>47:27</t>
  </si>
  <si>
    <t>Bozděch Tobiáš</t>
  </si>
  <si>
    <t>49:09</t>
  </si>
  <si>
    <t>51:18</t>
  </si>
  <si>
    <t>Bernášek Jiří</t>
  </si>
  <si>
    <t>54:59</t>
  </si>
  <si>
    <t>55:02</t>
  </si>
  <si>
    <t>Nikan Albert</t>
  </si>
  <si>
    <t>56:07</t>
  </si>
  <si>
    <t>Slejška Jorik</t>
  </si>
  <si>
    <t>57:26</t>
  </si>
  <si>
    <t>Blahutová Hanka</t>
  </si>
  <si>
    <t>60:56</t>
  </si>
  <si>
    <t>Jirkovská Pavlína</t>
  </si>
  <si>
    <t>BZP</t>
  </si>
  <si>
    <t>64:10</t>
  </si>
  <si>
    <t>64:55</t>
  </si>
  <si>
    <t>Rousová Lucie</t>
  </si>
  <si>
    <t>65:17</t>
  </si>
  <si>
    <t>Jahnová Helena</t>
  </si>
  <si>
    <t>65:24</t>
  </si>
  <si>
    <t>Pasnichenko Viktor</t>
  </si>
  <si>
    <t>66:04</t>
  </si>
  <si>
    <t>Dohnalová Dana</t>
  </si>
  <si>
    <t>Vejražková Anna</t>
  </si>
  <si>
    <t>67:41</t>
  </si>
  <si>
    <t>Koč Lumír</t>
  </si>
  <si>
    <t>68:39</t>
  </si>
  <si>
    <t>Hovorka Ladislav</t>
  </si>
  <si>
    <t>70:01</t>
  </si>
  <si>
    <t>Kopecká Magdaléna</t>
  </si>
  <si>
    <t>70:12</t>
  </si>
  <si>
    <t>70:45</t>
  </si>
  <si>
    <t>Šimůnková Michaela</t>
  </si>
  <si>
    <t>70:58</t>
  </si>
  <si>
    <t>Zeman Klára</t>
  </si>
  <si>
    <t>DCE</t>
  </si>
  <si>
    <t>71:57</t>
  </si>
  <si>
    <t>Háněl Jaromír</t>
  </si>
  <si>
    <t>ZVO</t>
  </si>
  <si>
    <t>72:26</t>
  </si>
  <si>
    <t>Šejnová Magdalena</t>
  </si>
  <si>
    <t>73:54</t>
  </si>
  <si>
    <t>Živcová Pavlína</t>
  </si>
  <si>
    <t>75:13</t>
  </si>
  <si>
    <t>Klusáková Jitka</t>
  </si>
  <si>
    <t>75:34</t>
  </si>
  <si>
    <t>Jaroš Vladimír</t>
  </si>
  <si>
    <t>76:25</t>
  </si>
  <si>
    <t>79:00</t>
  </si>
  <si>
    <t>Šimůnková Martina</t>
  </si>
  <si>
    <t>80:30</t>
  </si>
  <si>
    <t>Svobodná Eva</t>
  </si>
  <si>
    <t>80:58</t>
  </si>
  <si>
    <t>Lukavský Jiří</t>
  </si>
  <si>
    <t>82:32</t>
  </si>
  <si>
    <t>Válová Michaela</t>
  </si>
  <si>
    <t>83:21</t>
  </si>
  <si>
    <t>Hlavatá Pavla</t>
  </si>
  <si>
    <t>83:44</t>
  </si>
  <si>
    <t>Havlíková Miroslava</t>
  </si>
  <si>
    <t>90:20</t>
  </si>
  <si>
    <t>93:28</t>
  </si>
  <si>
    <t>Kovandová Kamila</t>
  </si>
  <si>
    <t>95:58</t>
  </si>
  <si>
    <t>Vejražka David</t>
  </si>
  <si>
    <t>96:00</t>
  </si>
  <si>
    <t>Haňkovská Jana</t>
  </si>
  <si>
    <t>97:49</t>
  </si>
  <si>
    <t>Galuška Jáchym</t>
  </si>
  <si>
    <t>99:05</t>
  </si>
  <si>
    <t>Jadviščok Ladislav</t>
  </si>
  <si>
    <t>UOL</t>
  </si>
  <si>
    <t>107:02</t>
  </si>
  <si>
    <t>Nosál Stanislav</t>
  </si>
  <si>
    <t>LBE</t>
  </si>
  <si>
    <t>110:43</t>
  </si>
  <si>
    <t>111:05</t>
  </si>
  <si>
    <t>Jirous Erik</t>
  </si>
  <si>
    <t>Lohrová Jarmila</t>
  </si>
  <si>
    <t>112:30</t>
  </si>
  <si>
    <t>115:59</t>
  </si>
  <si>
    <t>Valenta Martin</t>
  </si>
  <si>
    <t>124:46</t>
  </si>
  <si>
    <t>Svobodová Alžběta</t>
  </si>
  <si>
    <t>Holešta Jakub</t>
  </si>
  <si>
    <t>Svítilová Pavla</t>
  </si>
  <si>
    <t>Čtrnáctová Magdalena</t>
  </si>
  <si>
    <t>Trať K</t>
  </si>
  <si>
    <t>Baldrianová Eva</t>
  </si>
  <si>
    <t>38:45</t>
  </si>
  <si>
    <t>Lukavec Petr</t>
  </si>
  <si>
    <t>39:02</t>
  </si>
  <si>
    <t>Svítil Martin</t>
  </si>
  <si>
    <t>41:11</t>
  </si>
  <si>
    <t>Šimerka Ondřej</t>
  </si>
  <si>
    <t>42:51</t>
  </si>
  <si>
    <t>43:19</t>
  </si>
  <si>
    <t>44:49</t>
  </si>
  <si>
    <t>Hovorková Marie</t>
  </si>
  <si>
    <t>45:46</t>
  </si>
  <si>
    <t>50:06</t>
  </si>
  <si>
    <t>Etrych Jonáš</t>
  </si>
  <si>
    <t>Zelená Markéta</t>
  </si>
  <si>
    <t>55:46</t>
  </si>
  <si>
    <t>Hartl Zdeněk</t>
  </si>
  <si>
    <t>ODV</t>
  </si>
  <si>
    <t>56:30</t>
  </si>
  <si>
    <t>Kalenský Tomáš</t>
  </si>
  <si>
    <t>56:57</t>
  </si>
  <si>
    <t>Cichrová Iveta</t>
  </si>
  <si>
    <t>57:52</t>
  </si>
  <si>
    <t>Tučný Jan</t>
  </si>
  <si>
    <t>61:05</t>
  </si>
  <si>
    <t>Ptáčková Veronika</t>
  </si>
  <si>
    <t>Rousová Jana</t>
  </si>
  <si>
    <t>67:11</t>
  </si>
  <si>
    <t>Beranová Vlasta</t>
  </si>
  <si>
    <t>UVP</t>
  </si>
  <si>
    <t>71:08</t>
  </si>
  <si>
    <t>Cichra Patrik</t>
  </si>
  <si>
    <t>75:11</t>
  </si>
  <si>
    <t>Kalibera Tomáš</t>
  </si>
  <si>
    <t>75:15</t>
  </si>
  <si>
    <t>Dobiášová Anna</t>
  </si>
  <si>
    <t>75:32</t>
  </si>
  <si>
    <t>Zelený Vladimír</t>
  </si>
  <si>
    <t>80:12</t>
  </si>
  <si>
    <t>Šlemr Ondřej</t>
  </si>
  <si>
    <t>83:03</t>
  </si>
  <si>
    <t>83:24</t>
  </si>
  <si>
    <t>Rakovec Miloš</t>
  </si>
  <si>
    <t>84:12</t>
  </si>
  <si>
    <t>Malá Martina</t>
  </si>
  <si>
    <t>84:58</t>
  </si>
  <si>
    <t>Kubecová Markéta</t>
  </si>
  <si>
    <t>86:22</t>
  </si>
  <si>
    <t>87:10</t>
  </si>
  <si>
    <t>Mikulka Martin Michael</t>
  </si>
  <si>
    <t>90:31</t>
  </si>
  <si>
    <t>Benešová Zuzana</t>
  </si>
  <si>
    <t>93:21</t>
  </si>
  <si>
    <t>Havlíková Viktorie</t>
  </si>
  <si>
    <t>112:10</t>
  </si>
  <si>
    <t>Hanělová Katarína</t>
  </si>
  <si>
    <t>Tučný Kryštof</t>
  </si>
  <si>
    <t>Michalová Šárka</t>
  </si>
  <si>
    <t>34:39</t>
  </si>
  <si>
    <t>Blahutová Lucie</t>
  </si>
  <si>
    <t>39:07</t>
  </si>
  <si>
    <t>Kozák Jakub</t>
  </si>
  <si>
    <t>40:05</t>
  </si>
  <si>
    <t>Buková Zdeňka</t>
  </si>
  <si>
    <t>40:08</t>
  </si>
  <si>
    <t>Buková Anežka</t>
  </si>
  <si>
    <t>Fajgl Luboš</t>
  </si>
  <si>
    <t>42:52</t>
  </si>
  <si>
    <t>Vaculovičová Alžběta</t>
  </si>
  <si>
    <t>43:29</t>
  </si>
  <si>
    <t>Baldrian Josef</t>
  </si>
  <si>
    <t>43:37</t>
  </si>
  <si>
    <t>Slejška Zdeněk</t>
  </si>
  <si>
    <t>43:45</t>
  </si>
  <si>
    <t>Vaculovič Matěj</t>
  </si>
  <si>
    <t>45:28</t>
  </si>
  <si>
    <t>46:45</t>
  </si>
  <si>
    <t>Štěrba Šimon</t>
  </si>
  <si>
    <t>49:05</t>
  </si>
  <si>
    <t>Zábranský František</t>
  </si>
  <si>
    <t>55:56</t>
  </si>
  <si>
    <t>Kopecký Oldřich</t>
  </si>
  <si>
    <t>57:44</t>
  </si>
  <si>
    <t>Kalenská Pavla</t>
  </si>
  <si>
    <t>57:47</t>
  </si>
  <si>
    <t>Krč Tobias</t>
  </si>
  <si>
    <t>58:13</t>
  </si>
  <si>
    <t>Lošťák Karel</t>
  </si>
  <si>
    <t>58:58</t>
  </si>
  <si>
    <t>Galuška Radovan</t>
  </si>
  <si>
    <t>62:15</t>
  </si>
  <si>
    <t>Doležal Jiří</t>
  </si>
  <si>
    <t>62:48</t>
  </si>
  <si>
    <t>62:49</t>
  </si>
  <si>
    <t>Buková Hana</t>
  </si>
  <si>
    <t>67:56</t>
  </si>
  <si>
    <t>69:04</t>
  </si>
  <si>
    <t>Manethová Anna</t>
  </si>
  <si>
    <t>81:32</t>
  </si>
  <si>
    <t>Vachková Valérie</t>
  </si>
  <si>
    <t>100:13</t>
  </si>
  <si>
    <t>Polák Oliver</t>
  </si>
  <si>
    <t>107:30</t>
  </si>
  <si>
    <t>Poláková Nela</t>
  </si>
  <si>
    <t>118:57</t>
  </si>
  <si>
    <t>Šupová Jana</t>
  </si>
  <si>
    <t>Vejvodová Iva</t>
  </si>
  <si>
    <t>Šup Jan</t>
  </si>
  <si>
    <t>Klementová Jana</t>
  </si>
  <si>
    <t>Hořejší Karolína</t>
  </si>
  <si>
    <t>Vaněk Jáchym</t>
  </si>
  <si>
    <t>Trať L</t>
  </si>
  <si>
    <t>Trať F</t>
  </si>
  <si>
    <t>Makovec Tadeáš</t>
  </si>
  <si>
    <t>PDY</t>
  </si>
  <si>
    <t>19:57</t>
  </si>
  <si>
    <t>Makovec Martin</t>
  </si>
  <si>
    <t>21:04</t>
  </si>
  <si>
    <t>Etrych Tobiáš</t>
  </si>
  <si>
    <t>21:46</t>
  </si>
  <si>
    <t>Brotánek Jan</t>
  </si>
  <si>
    <t>23:13</t>
  </si>
  <si>
    <t>Kučerková Adéla</t>
  </si>
  <si>
    <t>23:32</t>
  </si>
  <si>
    <t>Etrych Matěj</t>
  </si>
  <si>
    <t>25:45</t>
  </si>
  <si>
    <t>Galuška Viktor</t>
  </si>
  <si>
    <t>26:02</t>
  </si>
  <si>
    <t>Lukavský Vít</t>
  </si>
  <si>
    <t>26:51</t>
  </si>
  <si>
    <t>Dolinár Ondřej</t>
  </si>
  <si>
    <t>27:31</t>
  </si>
  <si>
    <t>Fajglová Anna</t>
  </si>
  <si>
    <t>28:49</t>
  </si>
  <si>
    <t>Rakovcová Zuzana</t>
  </si>
  <si>
    <t>30:02</t>
  </si>
  <si>
    <t>Smejkal Jiří</t>
  </si>
  <si>
    <t>Fanta Josef</t>
  </si>
  <si>
    <t>30:50</t>
  </si>
  <si>
    <t>Vaněk Radovan</t>
  </si>
  <si>
    <t>31:41</t>
  </si>
  <si>
    <t>Brotánková Klára</t>
  </si>
  <si>
    <t>34:43</t>
  </si>
  <si>
    <t>Rakovec Pavel</t>
  </si>
  <si>
    <t>36:26</t>
  </si>
  <si>
    <t>Havlík Kilian</t>
  </si>
  <si>
    <t>36:46</t>
  </si>
  <si>
    <t>Kříž Pavel</t>
  </si>
  <si>
    <t>38:43</t>
  </si>
  <si>
    <t>Fanta Jan</t>
  </si>
  <si>
    <t>39:28</t>
  </si>
  <si>
    <t>Vlk Vít</t>
  </si>
  <si>
    <t>39:32</t>
  </si>
  <si>
    <t>Svítilová Veronika</t>
  </si>
  <si>
    <t>39:39</t>
  </si>
  <si>
    <t>Černohousová Mia</t>
  </si>
  <si>
    <t>40:58</t>
  </si>
  <si>
    <t>Vrabcová Olivie</t>
  </si>
  <si>
    <t>43:20</t>
  </si>
  <si>
    <t>Vrabec Adrian</t>
  </si>
  <si>
    <t>43:24</t>
  </si>
  <si>
    <t>Doležalová Lucie</t>
  </si>
  <si>
    <t>44:16</t>
  </si>
  <si>
    <t>Šlemr Robert</t>
  </si>
  <si>
    <t>45:58</t>
  </si>
  <si>
    <t>Tesařová Karin</t>
  </si>
  <si>
    <t>48:32</t>
  </si>
  <si>
    <t>Khelová Bára</t>
  </si>
  <si>
    <t>48:42</t>
  </si>
  <si>
    <t>Pospíšil Michal</t>
  </si>
  <si>
    <t>54:57</t>
  </si>
  <si>
    <t>Kadlec Zdeněk</t>
  </si>
  <si>
    <t>55:03</t>
  </si>
  <si>
    <t>Pospíšil Jan</t>
  </si>
  <si>
    <t>55:15</t>
  </si>
  <si>
    <t>Milatová Ema</t>
  </si>
  <si>
    <t>55:25</t>
  </si>
  <si>
    <t>Milata Jakub</t>
  </si>
  <si>
    <t>55:38</t>
  </si>
  <si>
    <t>Kadlec Jaroslav</t>
  </si>
  <si>
    <t>56:48</t>
  </si>
  <si>
    <t>Zeman Annabel</t>
  </si>
  <si>
    <t>66:20</t>
  </si>
  <si>
    <t>Johnston Family</t>
  </si>
  <si>
    <t>75:28</t>
  </si>
  <si>
    <t>Tesařová Frída</t>
  </si>
  <si>
    <t>Fajglová Šárka</t>
  </si>
  <si>
    <t>Rokůsková Jana</t>
  </si>
  <si>
    <t>Knopová Kamila</t>
  </si>
  <si>
    <t>Richtrová Lucie</t>
  </si>
  <si>
    <t>Hejcmanová Amálie</t>
  </si>
  <si>
    <t>Mikanová Štěpánka</t>
  </si>
  <si>
    <t>Dobiášová Eliška</t>
  </si>
  <si>
    <t>Mikulka Martin</t>
  </si>
  <si>
    <t>Dobiáš Jaromír ml.</t>
  </si>
  <si>
    <t>Duda Miroslav st.</t>
  </si>
  <si>
    <t>Dobiáš Jaromír st.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</si>
  <si>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</si>
  <si>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</si>
  <si>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</si>
  <si>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</si>
  <si>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</si>
  <si>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</si>
  <si>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</si>
  <si>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</si>
  <si>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</si>
  <si>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188.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</si>
  <si>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</si>
  <si>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</si>
  <si>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</si>
  <si>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</si>
  <si>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</si>
  <si>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</si>
  <si>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</si>
  <si>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</si>
  <si>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</si>
  <si>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202.</t>
  </si>
  <si>
    <t>203.</t>
  </si>
  <si>
    <t>206.</t>
  </si>
  <si>
    <t>207.</t>
  </si>
  <si>
    <t>209.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</si>
  <si>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</si>
  <si>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</si>
  <si>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</si>
  <si>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</si>
  <si>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</si>
  <si>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</si>
  <si>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</si>
  <si>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</si>
  <si>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</si>
  <si>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</si>
  <si>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</si>
  <si>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</si>
  <si>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</si>
  <si>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</si>
  <si>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</si>
  <si>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</si>
  <si>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</si>
  <si>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</si>
  <si>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</si>
  <si>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</si>
  <si>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</si>
  <si>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</si>
  <si>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</si>
  <si>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</si>
  <si>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</si>
  <si>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</si>
  <si>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</si>
  <si>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</si>
  <si>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</si>
  <si>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</si>
  <si>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</si>
  <si>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</si>
  <si>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</si>
  <si>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</si>
  <si>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</si>
  <si>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</si>
  <si>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</si>
  <si>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</si>
  <si>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</si>
  <si>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</si>
  <si>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</si>
  <si>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</si>
  <si>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</si>
  <si>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</si>
  <si>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</si>
  <si>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</si>
  <si>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260.</t>
  </si>
  <si>
    <t>261.</t>
  </si>
  <si>
    <t>262.</t>
  </si>
  <si>
    <t>264.</t>
  </si>
  <si>
    <t>266.</t>
  </si>
  <si>
    <t>267.</t>
  </si>
  <si>
    <t>268.</t>
  </si>
  <si>
    <t>269.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</si>
  <si>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</si>
  <si>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</si>
  <si>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</si>
  <si>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</si>
  <si>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</si>
  <si>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</si>
  <si>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</si>
  <si>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</si>
  <si>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</si>
  <si>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</si>
  <si>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</si>
  <si>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284.</t>
  </si>
  <si>
    <t>287.</t>
  </si>
  <si>
    <t>288.</t>
  </si>
  <si>
    <t>289.</t>
  </si>
  <si>
    <t>290.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</si>
  <si>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</si>
  <si>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</si>
  <si>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</si>
  <si>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</si>
  <si>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</si>
  <si>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</si>
  <si>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</si>
  <si>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</si>
  <si>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</si>
  <si>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</si>
  <si>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</si>
  <si>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</si>
  <si>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</si>
  <si>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</si>
  <si>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</si>
  <si>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</si>
  <si>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</si>
  <si>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</si>
  <si>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</si>
  <si>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</si>
  <si>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</si>
  <si>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</si>
  <si>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</si>
  <si>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</si>
  <si>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</si>
  <si>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</si>
  <si>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320.</t>
  </si>
  <si>
    <t>321.</t>
  </si>
  <si>
    <t>323.</t>
  </si>
  <si>
    <t>324.</t>
  </si>
  <si>
    <t>325.</t>
  </si>
  <si>
    <t>326.</t>
  </si>
  <si>
    <t>327.</t>
  </si>
  <si>
    <t>328.</t>
  </si>
  <si>
    <t>329.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</si>
  <si>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</si>
  <si>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</si>
  <si>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</si>
  <si>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</si>
  <si>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</si>
  <si>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</si>
  <si>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</si>
  <si>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</si>
  <si>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</si>
  <si>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</si>
  <si>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</si>
  <si>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343.</t>
  </si>
  <si>
    <t>344.</t>
  </si>
  <si>
    <t>345.</t>
  </si>
  <si>
    <t>346.</t>
  </si>
  <si>
    <t>347.</t>
  </si>
  <si>
    <t>349.</t>
  </si>
  <si>
    <t>351.</t>
  </si>
  <si>
    <t>352.</t>
  </si>
  <si>
    <t>353.</t>
  </si>
  <si>
    <t>354.</t>
  </si>
  <si>
    <t>355.</t>
  </si>
  <si>
    <t>356.</t>
  </si>
  <si>
    <t>359.</t>
  </si>
  <si>
    <t>360.</t>
  </si>
  <si>
    <t>362.</t>
  </si>
  <si>
    <t>363.</t>
  </si>
  <si>
    <t>364.</t>
  </si>
  <si>
    <t>365.</t>
  </si>
  <si>
    <t>366.</t>
  </si>
  <si>
    <t>367.</t>
  </si>
  <si>
    <t>368.</t>
  </si>
  <si>
    <t>369.</t>
  </si>
  <si>
    <t>371.</t>
  </si>
  <si>
    <t>372.</t>
  </si>
  <si>
    <t>373.</t>
  </si>
  <si>
    <t>374.</t>
  </si>
  <si>
    <t>375.</t>
  </si>
  <si>
    <t>376.</t>
  </si>
  <si>
    <t>378.</t>
  </si>
  <si>
    <t>380.</t>
  </si>
  <si>
    <t>381.</t>
  </si>
  <si>
    <t>382.</t>
  </si>
  <si>
    <t>384.</t>
  </si>
  <si>
    <t>385.</t>
  </si>
  <si>
    <t>386.</t>
  </si>
  <si>
    <t>387.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</si>
  <si>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</si>
  <si>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</si>
  <si>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</si>
  <si>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</si>
  <si>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</si>
  <si>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</si>
  <si>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Svatováclavský orientační běh v Třebívlicích</t>
  </si>
  <si>
    <t>Burda Matěj</t>
  </si>
  <si>
    <t>16:48</t>
  </si>
  <si>
    <t>Sedláček Jaroslav</t>
  </si>
  <si>
    <t>17:29</t>
  </si>
  <si>
    <t>17:58</t>
  </si>
  <si>
    <t>Šutera Josef</t>
  </si>
  <si>
    <t>CET</t>
  </si>
  <si>
    <t>18:51</t>
  </si>
  <si>
    <t>Dlouhá trať muži</t>
  </si>
  <si>
    <t>19:01</t>
  </si>
  <si>
    <t>19:12</t>
  </si>
  <si>
    <t>Hýbl Lukáš</t>
  </si>
  <si>
    <t>20:33</t>
  </si>
  <si>
    <t>21:10</t>
  </si>
  <si>
    <t>Hnízdil Jan</t>
  </si>
  <si>
    <t>KAS</t>
  </si>
  <si>
    <t>21:28</t>
  </si>
  <si>
    <t>21:44</t>
  </si>
  <si>
    <t>Sedláček Patrik</t>
  </si>
  <si>
    <t>21:48</t>
  </si>
  <si>
    <t>22:11</t>
  </si>
  <si>
    <t>22:16</t>
  </si>
  <si>
    <t>Hnízdil Matěj</t>
  </si>
  <si>
    <t>22:24</t>
  </si>
  <si>
    <t>22:26</t>
  </si>
  <si>
    <t>22:35</t>
  </si>
  <si>
    <t>22:43</t>
  </si>
  <si>
    <t>23:25</t>
  </si>
  <si>
    <t>Šašek Jan</t>
  </si>
  <si>
    <t>24:44</t>
  </si>
  <si>
    <t>25:04</t>
  </si>
  <si>
    <t>Waldhauser Martin</t>
  </si>
  <si>
    <t>25:20</t>
  </si>
  <si>
    <t>Tejkl Jiří</t>
  </si>
  <si>
    <t>DOB</t>
  </si>
  <si>
    <t>25:25</t>
  </si>
  <si>
    <t>25:41</t>
  </si>
  <si>
    <t>25:44</t>
  </si>
  <si>
    <t>Hulha Tomáš</t>
  </si>
  <si>
    <t>25:46</t>
  </si>
  <si>
    <t>Müller Rico</t>
  </si>
  <si>
    <t>Lengefeld</t>
  </si>
  <si>
    <t>26:01</t>
  </si>
  <si>
    <t>26:10</t>
  </si>
  <si>
    <t>26:12</t>
  </si>
  <si>
    <t>26:38</t>
  </si>
  <si>
    <t>27:22</t>
  </si>
  <si>
    <t>27:28</t>
  </si>
  <si>
    <t>27:54</t>
  </si>
  <si>
    <t>Reichl Michal</t>
  </si>
  <si>
    <t>28:48</t>
  </si>
  <si>
    <t>Šlapánek René</t>
  </si>
  <si>
    <t>38:52</t>
  </si>
  <si>
    <t>Reichl Tomáš</t>
  </si>
  <si>
    <t>29:04</t>
  </si>
  <si>
    <t>29:15</t>
  </si>
  <si>
    <t>29:18</t>
  </si>
  <si>
    <t>Němec Jan</t>
  </si>
  <si>
    <t>SOB</t>
  </si>
  <si>
    <t>29:36</t>
  </si>
  <si>
    <t>30:05</t>
  </si>
  <si>
    <t>Vlk Josef</t>
  </si>
  <si>
    <t>30:40</t>
  </si>
  <si>
    <t>31:39</t>
  </si>
  <si>
    <t>33:49</t>
  </si>
  <si>
    <t>Dvořák Radim</t>
  </si>
  <si>
    <t>34:00</t>
  </si>
  <si>
    <t>37:17</t>
  </si>
  <si>
    <t>Hejsek Jakub</t>
  </si>
  <si>
    <t>40:33</t>
  </si>
  <si>
    <t>Hulha Karel</t>
  </si>
  <si>
    <t>41:48</t>
  </si>
  <si>
    <t>43:41</t>
  </si>
  <si>
    <t>53:24</t>
  </si>
  <si>
    <t>Janeček Ondřej</t>
  </si>
  <si>
    <t>Dlouhá trať ženy</t>
  </si>
  <si>
    <t>19:44</t>
  </si>
  <si>
    <t>21:26</t>
  </si>
  <si>
    <t>22:21</t>
  </si>
  <si>
    <t>Kubecová Kateřina</t>
  </si>
  <si>
    <t>23:08</t>
  </si>
  <si>
    <t>Rickmeyer Tina</t>
  </si>
  <si>
    <t>24:30</t>
  </si>
  <si>
    <t>25:30</t>
  </si>
  <si>
    <t>26:03</t>
  </si>
  <si>
    <t>27:13</t>
  </si>
  <si>
    <t>27:14</t>
  </si>
  <si>
    <t>27:39</t>
  </si>
  <si>
    <t>Melišíková Radka</t>
  </si>
  <si>
    <t>28:10</t>
  </si>
  <si>
    <t>Slezáčková Věra</t>
  </si>
  <si>
    <t>28:25</t>
  </si>
  <si>
    <t>Waldhauserová Irena</t>
  </si>
  <si>
    <t>28:40</t>
  </si>
  <si>
    <t>29:56</t>
  </si>
  <si>
    <t>Němcová Barbora</t>
  </si>
  <si>
    <t>31:25</t>
  </si>
  <si>
    <t>Rančáková Stáňa</t>
  </si>
  <si>
    <t>32:03</t>
  </si>
  <si>
    <t>31:29</t>
  </si>
  <si>
    <t>32:14</t>
  </si>
  <si>
    <t>Kujanová Martina</t>
  </si>
  <si>
    <t>32:48</t>
  </si>
  <si>
    <t>32:54</t>
  </si>
  <si>
    <t>Sedláčková Petra</t>
  </si>
  <si>
    <t>33:08</t>
  </si>
  <si>
    <t>33:23</t>
  </si>
  <si>
    <t>Sedláčková Linda</t>
  </si>
  <si>
    <t>33:34</t>
  </si>
  <si>
    <t>35:12</t>
  </si>
  <si>
    <t>36:00</t>
  </si>
  <si>
    <t>36:38</t>
  </si>
  <si>
    <t>37:05</t>
  </si>
  <si>
    <t>39:00</t>
  </si>
  <si>
    <t>Neradová Eva</t>
  </si>
  <si>
    <t>39:46</t>
  </si>
  <si>
    <t>Zierhutová Michaela</t>
  </si>
  <si>
    <t>41:03</t>
  </si>
  <si>
    <t>44:03</t>
  </si>
  <si>
    <t>46:49</t>
  </si>
  <si>
    <t>Krotilová Magdaléna</t>
  </si>
  <si>
    <t>Bárta Viktor</t>
  </si>
  <si>
    <t>11:01</t>
  </si>
  <si>
    <t>Marhold Ondřej</t>
  </si>
  <si>
    <t>11:52</t>
  </si>
  <si>
    <t>Linhartová Klára</t>
  </si>
  <si>
    <t>11:54</t>
  </si>
  <si>
    <t>Marhold Václav</t>
  </si>
  <si>
    <t>12:12</t>
  </si>
  <si>
    <t>12:35</t>
  </si>
  <si>
    <t>12:50</t>
  </si>
  <si>
    <t>Havlák René</t>
  </si>
  <si>
    <t>12:54</t>
  </si>
  <si>
    <t>14:27</t>
  </si>
  <si>
    <t>14:52</t>
  </si>
  <si>
    <t>Němcová Magdaléna</t>
  </si>
  <si>
    <t>Babický Tomáš</t>
  </si>
  <si>
    <t>RUM</t>
  </si>
  <si>
    <t>15:10</t>
  </si>
  <si>
    <t>Marhold Přemysl</t>
  </si>
  <si>
    <t>15:34</t>
  </si>
  <si>
    <t>15:50</t>
  </si>
  <si>
    <t>16:04</t>
  </si>
  <si>
    <t>16:13</t>
  </si>
  <si>
    <t>16:19</t>
  </si>
  <si>
    <t>Reichlová Jana</t>
  </si>
  <si>
    <t>16:44</t>
  </si>
  <si>
    <t>17:09</t>
  </si>
  <si>
    <t>Brotánková Lenka</t>
  </si>
  <si>
    <t>17:16</t>
  </si>
  <si>
    <t>Havlák Štěpán</t>
  </si>
  <si>
    <t>17:22</t>
  </si>
  <si>
    <t>17:34</t>
  </si>
  <si>
    <t>Bártová Pavla</t>
  </si>
  <si>
    <t>18:20</t>
  </si>
  <si>
    <t>18:58</t>
  </si>
  <si>
    <t>19:23</t>
  </si>
  <si>
    <t>Vejmelka Jan</t>
  </si>
  <si>
    <t>Němec Jaromír</t>
  </si>
  <si>
    <t>20:02</t>
  </si>
  <si>
    <t>Ryppelová Anna</t>
  </si>
  <si>
    <t>20:47</t>
  </si>
  <si>
    <t>21:29</t>
  </si>
  <si>
    <t>Kruschinová Jana</t>
  </si>
  <si>
    <t>21:33</t>
  </si>
  <si>
    <t>Holpuch Jiří</t>
  </si>
  <si>
    <t>22:13</t>
  </si>
  <si>
    <t>22:40</t>
  </si>
  <si>
    <t>Marholdová Martina</t>
  </si>
  <si>
    <t>23:45</t>
  </si>
  <si>
    <t>31:53</t>
  </si>
  <si>
    <t>Ryppelová Monika</t>
  </si>
  <si>
    <t>Havláková Daniela</t>
  </si>
  <si>
    <t>38:05</t>
  </si>
  <si>
    <t>38:53</t>
  </si>
  <si>
    <t>Kleinová Marie</t>
  </si>
  <si>
    <t>10:20</t>
  </si>
  <si>
    <t>Štěpánková Emma</t>
  </si>
  <si>
    <t>12:24</t>
  </si>
  <si>
    <t>13:35</t>
  </si>
  <si>
    <t>13:38</t>
  </si>
  <si>
    <t>Havlák Tobiáš</t>
  </si>
  <si>
    <t>15:36</t>
  </si>
  <si>
    <t>16:47</t>
  </si>
  <si>
    <t>Koťátková Dana</t>
  </si>
  <si>
    <t>SFM</t>
  </si>
  <si>
    <t>17:26</t>
  </si>
  <si>
    <t>Kolmanová Lada</t>
  </si>
  <si>
    <t>17:52</t>
  </si>
  <si>
    <t>Šutera Josef ml.</t>
  </si>
  <si>
    <t>17:57</t>
  </si>
  <si>
    <t>Zít Václav</t>
  </si>
  <si>
    <t>19:28</t>
  </si>
  <si>
    <t>Skobová Tereza</t>
  </si>
  <si>
    <t>VIP</t>
  </si>
  <si>
    <t>19:46</t>
  </si>
  <si>
    <t>19:54</t>
  </si>
  <si>
    <t>20:14</t>
  </si>
  <si>
    <t>Hýbl Orlík</t>
  </si>
  <si>
    <t>21:12</t>
  </si>
  <si>
    <t>21:56</t>
  </si>
  <si>
    <t>27:35</t>
  </si>
  <si>
    <t>28:11</t>
  </si>
  <si>
    <t>Maneth Adam</t>
  </si>
  <si>
    <t>6. závod</t>
  </si>
  <si>
    <t>4. nejlepší</t>
  </si>
  <si>
    <t>Body za 4 nejlepší závody</t>
  </si>
  <si>
    <t>Zierhutová Michaela ml.</t>
  </si>
  <si>
    <t>389.</t>
  </si>
  <si>
    <t>390.</t>
  </si>
  <si>
    <t>391.</t>
  </si>
  <si>
    <t>394.</t>
  </si>
  <si>
    <t>395.</t>
  </si>
  <si>
    <t>396.</t>
  </si>
  <si>
    <t>397.</t>
  </si>
  <si>
    <t>398.</t>
  </si>
  <si>
    <t>399.</t>
  </si>
  <si>
    <t>401.</t>
  </si>
  <si>
    <t>402.</t>
  </si>
  <si>
    <t>403.</t>
  </si>
  <si>
    <t>404.</t>
  </si>
  <si>
    <t>405.</t>
  </si>
  <si>
    <t>406.</t>
  </si>
  <si>
    <t>407.</t>
  </si>
  <si>
    <t>409.</t>
  </si>
  <si>
    <t>410.</t>
  </si>
  <si>
    <t>411.</t>
  </si>
  <si>
    <t>412.</t>
  </si>
  <si>
    <t>415.</t>
  </si>
  <si>
    <t>417.</t>
  </si>
  <si>
    <t>Individuální závod na Salesiově výšině</t>
  </si>
  <si>
    <t>59:24</t>
  </si>
  <si>
    <t>1:00:19</t>
  </si>
  <si>
    <t>1:04:32</t>
  </si>
  <si>
    <t>1:15:56</t>
  </si>
  <si>
    <t>Szymanský Filip</t>
  </si>
  <si>
    <t>1:25:04</t>
  </si>
  <si>
    <t>1:26:59</t>
  </si>
  <si>
    <t>1:31:29</t>
  </si>
  <si>
    <t>1:34:18</t>
  </si>
  <si>
    <t>1:52:17</t>
  </si>
  <si>
    <t>Kožinová Zuzana</t>
  </si>
  <si>
    <t>1:03:32</t>
  </si>
  <si>
    <t>1:09:38</t>
  </si>
  <si>
    <t>2:00:00</t>
  </si>
  <si>
    <t>2:03:07</t>
  </si>
  <si>
    <t>49:57</t>
  </si>
  <si>
    <t>51:48</t>
  </si>
  <si>
    <t>53:54</t>
  </si>
  <si>
    <t>1:03:00</t>
  </si>
  <si>
    <t>1:09:49</t>
  </si>
  <si>
    <t>Kleinovi David a Petra</t>
  </si>
  <si>
    <t>1:27:34</t>
  </si>
  <si>
    <t>1:30:56</t>
  </si>
  <si>
    <t>35:27</t>
  </si>
  <si>
    <t>38:01</t>
  </si>
  <si>
    <t>7. závod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</si>
</sst>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3" xfId="0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1" fontId="0" fillId="0" borderId="1" xfId="0" applyNumberFormat="1" applyBorder="1"/>
    <xf numFmtId="0" fontId="3" fillId="0" borderId="2" xfId="0" applyFont="1" applyBorder="1" applyAlignment="1">
      <alignment vertical="center"/>
    </xf>
    <xf numFmtId="21" fontId="0" fillId="0" borderId="2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49" fontId="0" fillId="0" borderId="2" xfId="0" applyNumberFormat="1" applyBorder="1"/>
    <xf numFmtId="49" fontId="0" fillId="0" borderId="1" xfId="0" applyNumberFormat="1" applyBorder="1"/>
    <xf numFmtId="49" fontId="2" fillId="0" borderId="0" xfId="0" applyNumberFormat="1" applyFont="1"/>
    <xf numFmtId="49" fontId="0" fillId="0" borderId="0" xfId="0" applyNumberFormat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" fillId="0" borderId="9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Fill="1"/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2" xfId="0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0" fontId="0" fillId="0" borderId="0" xfId="0" applyFont="1" applyBorder="1" applyAlignment="1">
      <alignment horizontal="right"/>
    </xf>
    <xf numFmtId="164" fontId="0" fillId="0" borderId="0" xfId="0" applyNumberFormat="1"/>
    <xf numFmtId="0" fontId="0" fillId="0" borderId="1" xfId="0" applyFill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5" xfId="0" applyNumberFormat="1" applyFont="1" applyFill="1" applyBorder="1"/>
    <xf numFmtId="164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right"/>
    </xf>
    <xf numFmtId="164" fontId="0" fillId="0" borderId="11" xfId="0" applyNumberFormat="1" applyFon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11" xfId="0" applyFont="1" applyBorder="1"/>
    <xf numFmtId="164" fontId="0" fillId="2" borderId="12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3"/>
  <sheetViews>
    <sheetView workbookViewId="0"/>
  </sheetViews>
  <sheetFormatPr defaultRowHeight="15"/>
  <cols>
    <col min="1" max="1" width="11" style="68" customWidth="1"/>
    <col min="2" max="2" width="22.5703125" customWidth="1"/>
    <col min="3" max="3" width="6.5703125" customWidth="1"/>
    <col min="4" max="4" width="24.85546875" style="80" customWidth="1"/>
    <col min="5" max="5" width="6.7109375" customWidth="1"/>
    <col min="6" max="6" width="12.28515625" style="81" customWidth="1"/>
    <col min="7" max="9" width="3.5703125" style="63" hidden="1" customWidth="1"/>
    <col min="10" max="12" width="9.140625" style="65" customWidth="1"/>
    <col min="13" max="13" width="9.140625" style="61" customWidth="1"/>
    <col min="14" max="16" width="9.140625" style="77"/>
    <col min="17" max="17" width="7.140625" style="68" customWidth="1"/>
    <col min="18" max="18" width="10.5703125" customWidth="1"/>
    <col min="19" max="19" width="10.140625" style="68" bestFit="1" customWidth="1"/>
    <col min="20" max="21" width="10" style="68" bestFit="1" customWidth="1"/>
    <col min="22" max="22" width="10.140625" customWidth="1"/>
  </cols>
  <sheetData>
    <row r="1" spans="1:22" ht="15.75" thickBot="1">
      <c r="A1" s="78" t="s">
        <v>1233</v>
      </c>
      <c r="B1" s="7" t="s">
        <v>61</v>
      </c>
      <c r="C1" s="8" t="s">
        <v>62</v>
      </c>
      <c r="D1" s="79" t="s">
        <v>1442</v>
      </c>
      <c r="E1" s="5" t="s">
        <v>1234</v>
      </c>
      <c r="F1" s="62" t="s">
        <v>86</v>
      </c>
      <c r="G1" s="62"/>
      <c r="H1" s="62"/>
      <c r="I1" s="62"/>
      <c r="J1" s="73" t="s">
        <v>87</v>
      </c>
      <c r="K1" s="74" t="s">
        <v>88</v>
      </c>
      <c r="L1" s="75" t="s">
        <v>89</v>
      </c>
      <c r="M1" s="60" t="s">
        <v>90</v>
      </c>
      <c r="N1" s="76" t="s">
        <v>528</v>
      </c>
      <c r="O1" s="88" t="s">
        <v>1440</v>
      </c>
      <c r="P1" s="88" t="s">
        <v>1492</v>
      </c>
      <c r="Q1" s="100" t="s">
        <v>1229</v>
      </c>
      <c r="S1" s="69" t="s">
        <v>1230</v>
      </c>
      <c r="T1" s="68" t="s">
        <v>1231</v>
      </c>
      <c r="U1" s="68" t="s">
        <v>1232</v>
      </c>
      <c r="V1" t="s">
        <v>1441</v>
      </c>
    </row>
    <row r="2" spans="1:22">
      <c r="A2" s="89" t="s">
        <v>33</v>
      </c>
      <c r="B2" s="95" t="s">
        <v>22</v>
      </c>
      <c r="C2" s="90" t="s">
        <v>91</v>
      </c>
      <c r="D2" s="91">
        <f t="shared" ref="D2:D65" si="0">SUM(S2:V2)</f>
        <v>400</v>
      </c>
      <c r="E2" s="92" t="s">
        <v>36</v>
      </c>
      <c r="F2" s="93">
        <f t="shared" ref="F2:F65" si="1">SUM(J2:P2)</f>
        <v>400</v>
      </c>
      <c r="G2" s="91">
        <v>0</v>
      </c>
      <c r="H2" s="91">
        <v>0</v>
      </c>
      <c r="I2" s="91">
        <v>0</v>
      </c>
      <c r="J2" s="93">
        <v>100</v>
      </c>
      <c r="K2" s="96">
        <v>100</v>
      </c>
      <c r="L2" s="94">
        <v>100</v>
      </c>
      <c r="M2" s="94"/>
      <c r="N2" s="89">
        <v>100</v>
      </c>
      <c r="O2" s="70"/>
      <c r="P2" s="67"/>
      <c r="Q2" s="70"/>
      <c r="S2" s="68">
        <f t="shared" ref="S2:S65" si="2">LARGE(G2:P2,1)</f>
        <v>100</v>
      </c>
      <c r="T2" s="68">
        <f t="shared" ref="T2:T65" si="3">LARGE(G2:P2,2)</f>
        <v>100</v>
      </c>
      <c r="U2" s="68">
        <f t="shared" ref="U2:U65" si="4">LARGE(G2:P2,3)</f>
        <v>100</v>
      </c>
      <c r="V2" s="68">
        <f t="shared" ref="V2:V65" si="5">LARGE(G2:P2,4)</f>
        <v>100</v>
      </c>
    </row>
    <row r="3" spans="1:22">
      <c r="A3" s="28" t="s">
        <v>34</v>
      </c>
      <c r="B3" s="36" t="s">
        <v>133</v>
      </c>
      <c r="C3" s="37" t="s">
        <v>63</v>
      </c>
      <c r="D3" s="39">
        <f t="shared" si="0"/>
        <v>398.6</v>
      </c>
      <c r="E3" s="3" t="s">
        <v>34</v>
      </c>
      <c r="F3" s="27">
        <f t="shared" si="1"/>
        <v>580</v>
      </c>
      <c r="G3" s="39">
        <v>0</v>
      </c>
      <c r="H3" s="39">
        <v>0</v>
      </c>
      <c r="I3" s="39">
        <v>0</v>
      </c>
      <c r="J3" s="38"/>
      <c r="K3" s="38">
        <v>100</v>
      </c>
      <c r="L3" s="38">
        <v>83.5</v>
      </c>
      <c r="M3" s="38">
        <v>100</v>
      </c>
      <c r="N3" s="28">
        <v>97.9</v>
      </c>
      <c r="O3" s="97">
        <v>99.3</v>
      </c>
      <c r="P3" s="55">
        <v>99.3</v>
      </c>
      <c r="Q3" s="70"/>
      <c r="S3" s="68">
        <f t="shared" si="2"/>
        <v>100</v>
      </c>
      <c r="T3" s="68">
        <f t="shared" si="3"/>
        <v>100</v>
      </c>
      <c r="U3" s="68">
        <f t="shared" si="4"/>
        <v>99.3</v>
      </c>
      <c r="V3" s="68">
        <f t="shared" si="5"/>
        <v>99.3</v>
      </c>
    </row>
    <row r="4" spans="1:22">
      <c r="A4" s="28" t="s">
        <v>35</v>
      </c>
      <c r="B4" s="14" t="s">
        <v>21</v>
      </c>
      <c r="C4" s="4" t="s">
        <v>63</v>
      </c>
      <c r="D4" s="39">
        <f t="shared" si="0"/>
        <v>360.79999999999995</v>
      </c>
      <c r="E4" s="3" t="s">
        <v>33</v>
      </c>
      <c r="F4" s="27">
        <f t="shared" si="1"/>
        <v>603.30000000000007</v>
      </c>
      <c r="G4" s="39">
        <v>0</v>
      </c>
      <c r="H4" s="39">
        <v>0</v>
      </c>
      <c r="I4" s="39">
        <v>0</v>
      </c>
      <c r="J4" s="27">
        <v>80.2</v>
      </c>
      <c r="K4" s="28">
        <v>82.9</v>
      </c>
      <c r="L4" s="38">
        <v>94.5</v>
      </c>
      <c r="M4" s="38">
        <v>91.8</v>
      </c>
      <c r="N4" s="28">
        <v>79.400000000000006</v>
      </c>
      <c r="O4" s="98">
        <v>86.9</v>
      </c>
      <c r="P4" s="28">
        <v>87.6</v>
      </c>
      <c r="Q4" s="70"/>
      <c r="S4" s="68">
        <f t="shared" si="2"/>
        <v>94.5</v>
      </c>
      <c r="T4" s="68">
        <f t="shared" si="3"/>
        <v>91.8</v>
      </c>
      <c r="U4" s="68">
        <f t="shared" si="4"/>
        <v>87.6</v>
      </c>
      <c r="V4" s="68">
        <f t="shared" si="5"/>
        <v>86.9</v>
      </c>
    </row>
    <row r="5" spans="1:22">
      <c r="A5" s="28" t="s">
        <v>36</v>
      </c>
      <c r="B5" s="14" t="s">
        <v>8</v>
      </c>
      <c r="C5" s="4" t="s">
        <v>67</v>
      </c>
      <c r="D5" s="39">
        <f t="shared" si="0"/>
        <v>349.09999999999997</v>
      </c>
      <c r="E5" s="3" t="s">
        <v>35</v>
      </c>
      <c r="F5" s="27">
        <f t="shared" si="1"/>
        <v>479.50000000000006</v>
      </c>
      <c r="G5" s="39">
        <v>0</v>
      </c>
      <c r="H5" s="39">
        <v>0</v>
      </c>
      <c r="I5" s="39">
        <v>0</v>
      </c>
      <c r="J5" s="27">
        <v>95.1</v>
      </c>
      <c r="K5" s="28">
        <v>65.900000000000006</v>
      </c>
      <c r="L5" s="38">
        <v>97.3</v>
      </c>
      <c r="M5" s="38"/>
      <c r="N5" s="28">
        <v>81.400000000000006</v>
      </c>
      <c r="O5" s="98">
        <v>64.5</v>
      </c>
      <c r="P5" s="28">
        <v>75.3</v>
      </c>
      <c r="Q5" s="70"/>
      <c r="S5" s="68">
        <f t="shared" si="2"/>
        <v>97.3</v>
      </c>
      <c r="T5" s="68">
        <f t="shared" si="3"/>
        <v>95.1</v>
      </c>
      <c r="U5" s="68">
        <f t="shared" si="4"/>
        <v>81.400000000000006</v>
      </c>
      <c r="V5" s="68">
        <f t="shared" si="5"/>
        <v>75.3</v>
      </c>
    </row>
    <row r="6" spans="1:22">
      <c r="A6" s="28" t="s">
        <v>37</v>
      </c>
      <c r="B6" s="14" t="s">
        <v>10</v>
      </c>
      <c r="C6" s="4" t="s">
        <v>64</v>
      </c>
      <c r="D6" s="39">
        <f t="shared" si="0"/>
        <v>314.7</v>
      </c>
      <c r="E6" s="3" t="s">
        <v>37</v>
      </c>
      <c r="F6" s="27">
        <f t="shared" si="1"/>
        <v>381.1</v>
      </c>
      <c r="G6" s="39">
        <v>0</v>
      </c>
      <c r="H6" s="39">
        <v>0</v>
      </c>
      <c r="I6" s="39">
        <v>0</v>
      </c>
      <c r="J6" s="27">
        <v>90.1</v>
      </c>
      <c r="K6" s="28">
        <v>79.5</v>
      </c>
      <c r="L6" s="38">
        <v>69.8</v>
      </c>
      <c r="M6" s="38">
        <v>75.3</v>
      </c>
      <c r="N6" s="28"/>
      <c r="O6" s="98">
        <v>66.400000000000006</v>
      </c>
      <c r="P6" s="28"/>
      <c r="Q6" s="70"/>
      <c r="S6" s="68">
        <f t="shared" si="2"/>
        <v>90.1</v>
      </c>
      <c r="T6" s="68">
        <f t="shared" si="3"/>
        <v>79.5</v>
      </c>
      <c r="U6" s="68">
        <f t="shared" si="4"/>
        <v>75.3</v>
      </c>
      <c r="V6" s="68">
        <f t="shared" si="5"/>
        <v>69.8</v>
      </c>
    </row>
    <row r="7" spans="1:22">
      <c r="A7" s="28" t="s">
        <v>38</v>
      </c>
      <c r="B7" s="1" t="s">
        <v>28</v>
      </c>
      <c r="C7" s="4" t="s">
        <v>63</v>
      </c>
      <c r="D7" s="39">
        <f t="shared" si="0"/>
        <v>307.5</v>
      </c>
      <c r="E7" s="3" t="s">
        <v>40</v>
      </c>
      <c r="F7" s="27">
        <f t="shared" si="1"/>
        <v>307.5</v>
      </c>
      <c r="G7" s="39">
        <v>0</v>
      </c>
      <c r="H7" s="39">
        <v>0</v>
      </c>
      <c r="I7" s="39">
        <v>0</v>
      </c>
      <c r="J7" s="28">
        <v>85</v>
      </c>
      <c r="K7" s="28"/>
      <c r="L7" s="38">
        <v>73.5</v>
      </c>
      <c r="M7" s="38">
        <v>80.8</v>
      </c>
      <c r="N7" s="28"/>
      <c r="O7" s="98">
        <v>68.2</v>
      </c>
      <c r="P7" s="28"/>
      <c r="Q7" s="70"/>
      <c r="S7" s="68">
        <f t="shared" si="2"/>
        <v>85</v>
      </c>
      <c r="T7" s="68">
        <f t="shared" si="3"/>
        <v>80.8</v>
      </c>
      <c r="U7" s="68">
        <f t="shared" si="4"/>
        <v>73.5</v>
      </c>
      <c r="V7" s="68">
        <f t="shared" si="5"/>
        <v>68.2</v>
      </c>
    </row>
    <row r="8" spans="1:22">
      <c r="A8" s="28" t="s">
        <v>39</v>
      </c>
      <c r="B8" s="51" t="s">
        <v>393</v>
      </c>
      <c r="C8" s="4" t="s">
        <v>63</v>
      </c>
      <c r="D8" s="39">
        <f t="shared" si="0"/>
        <v>302.89999999999998</v>
      </c>
      <c r="E8" s="3" t="s">
        <v>38</v>
      </c>
      <c r="F8" s="27">
        <f t="shared" si="1"/>
        <v>363.9</v>
      </c>
      <c r="G8" s="39">
        <v>0</v>
      </c>
      <c r="H8" s="39">
        <v>0</v>
      </c>
      <c r="I8" s="39">
        <v>0</v>
      </c>
      <c r="J8" s="28"/>
      <c r="K8" s="28"/>
      <c r="L8" s="38">
        <v>85</v>
      </c>
      <c r="M8" s="38">
        <v>68.2</v>
      </c>
      <c r="N8" s="28">
        <v>61</v>
      </c>
      <c r="O8" s="98">
        <v>76.7</v>
      </c>
      <c r="P8" s="28">
        <v>73</v>
      </c>
      <c r="Q8" s="70"/>
      <c r="S8" s="68">
        <f t="shared" si="2"/>
        <v>85</v>
      </c>
      <c r="T8" s="68">
        <f t="shared" si="3"/>
        <v>76.7</v>
      </c>
      <c r="U8" s="68">
        <f t="shared" si="4"/>
        <v>73</v>
      </c>
      <c r="V8" s="68">
        <f t="shared" si="5"/>
        <v>68.2</v>
      </c>
    </row>
    <row r="9" spans="1:22">
      <c r="A9" s="28" t="s">
        <v>40</v>
      </c>
      <c r="B9" s="36" t="s">
        <v>135</v>
      </c>
      <c r="C9" s="4" t="s">
        <v>288</v>
      </c>
      <c r="D9" s="39">
        <f t="shared" si="0"/>
        <v>285.10000000000002</v>
      </c>
      <c r="E9" s="3" t="s">
        <v>39</v>
      </c>
      <c r="F9" s="27">
        <f t="shared" si="1"/>
        <v>313.60000000000002</v>
      </c>
      <c r="G9" s="39">
        <v>0</v>
      </c>
      <c r="H9" s="39">
        <v>0</v>
      </c>
      <c r="I9" s="39">
        <v>0</v>
      </c>
      <c r="J9" s="38"/>
      <c r="K9" s="38">
        <v>89.8</v>
      </c>
      <c r="L9" s="38">
        <v>28.5</v>
      </c>
      <c r="M9" s="38">
        <v>50.6</v>
      </c>
      <c r="N9" s="28">
        <v>50.5</v>
      </c>
      <c r="O9" s="98">
        <v>94.2</v>
      </c>
      <c r="P9" s="28"/>
      <c r="Q9" s="70"/>
      <c r="S9" s="68">
        <f t="shared" si="2"/>
        <v>94.2</v>
      </c>
      <c r="T9" s="68">
        <f t="shared" si="3"/>
        <v>89.8</v>
      </c>
      <c r="U9" s="68">
        <f t="shared" si="4"/>
        <v>50.6</v>
      </c>
      <c r="V9" s="68">
        <f t="shared" si="5"/>
        <v>50.5</v>
      </c>
    </row>
    <row r="10" spans="1:22">
      <c r="A10" s="28" t="s">
        <v>41</v>
      </c>
      <c r="B10" s="51" t="s">
        <v>366</v>
      </c>
      <c r="C10" s="4" t="s">
        <v>63</v>
      </c>
      <c r="D10" s="39">
        <f t="shared" si="0"/>
        <v>249.5</v>
      </c>
      <c r="E10" s="3" t="s">
        <v>44</v>
      </c>
      <c r="F10" s="27">
        <f t="shared" si="1"/>
        <v>249.5</v>
      </c>
      <c r="G10" s="39">
        <v>0</v>
      </c>
      <c r="H10" s="39">
        <v>0</v>
      </c>
      <c r="I10" s="39">
        <v>0</v>
      </c>
      <c r="J10" s="28"/>
      <c r="K10" s="28"/>
      <c r="L10" s="38">
        <v>100</v>
      </c>
      <c r="M10" s="38">
        <v>83.5</v>
      </c>
      <c r="N10" s="28"/>
      <c r="O10" s="98"/>
      <c r="P10" s="28">
        <v>66</v>
      </c>
      <c r="Q10" s="70"/>
      <c r="S10" s="68">
        <f t="shared" si="2"/>
        <v>100</v>
      </c>
      <c r="T10" s="68">
        <f t="shared" si="3"/>
        <v>83.5</v>
      </c>
      <c r="U10" s="68">
        <f t="shared" si="4"/>
        <v>66</v>
      </c>
      <c r="V10" s="68">
        <f t="shared" si="5"/>
        <v>0</v>
      </c>
    </row>
    <row r="11" spans="1:22">
      <c r="A11" s="28" t="s">
        <v>42</v>
      </c>
      <c r="B11" s="14" t="s">
        <v>19</v>
      </c>
      <c r="C11" s="4" t="s">
        <v>64</v>
      </c>
      <c r="D11" s="39">
        <f t="shared" si="0"/>
        <v>249.3</v>
      </c>
      <c r="E11" s="3" t="s">
        <v>45</v>
      </c>
      <c r="F11" s="27">
        <f t="shared" si="1"/>
        <v>249.3</v>
      </c>
      <c r="G11" s="39">
        <v>0</v>
      </c>
      <c r="H11" s="39">
        <v>0</v>
      </c>
      <c r="I11" s="39">
        <v>0</v>
      </c>
      <c r="J11" s="27">
        <v>75.3</v>
      </c>
      <c r="K11" s="28">
        <v>93.2</v>
      </c>
      <c r="L11" s="38">
        <v>80.8</v>
      </c>
      <c r="M11" s="38"/>
      <c r="N11" s="28"/>
      <c r="O11" s="98"/>
      <c r="P11" s="28"/>
      <c r="Q11" s="70"/>
      <c r="S11" s="68">
        <f t="shared" si="2"/>
        <v>93.2</v>
      </c>
      <c r="T11" s="68">
        <f t="shared" si="3"/>
        <v>80.8</v>
      </c>
      <c r="U11" s="68">
        <f t="shared" si="4"/>
        <v>75.3</v>
      </c>
      <c r="V11" s="68">
        <f t="shared" si="5"/>
        <v>0</v>
      </c>
    </row>
    <row r="12" spans="1:22">
      <c r="A12" s="28" t="s">
        <v>43</v>
      </c>
      <c r="B12" s="36" t="s">
        <v>1051</v>
      </c>
      <c r="C12" s="4" t="s">
        <v>64</v>
      </c>
      <c r="D12" s="39">
        <f t="shared" si="0"/>
        <v>243</v>
      </c>
      <c r="E12" s="3" t="s">
        <v>41</v>
      </c>
      <c r="F12" s="27">
        <f t="shared" si="1"/>
        <v>291</v>
      </c>
      <c r="G12" s="39">
        <v>0</v>
      </c>
      <c r="H12" s="39">
        <v>0</v>
      </c>
      <c r="I12" s="39">
        <v>0</v>
      </c>
      <c r="J12" s="55">
        <v>56</v>
      </c>
      <c r="K12" s="38">
        <v>11.2</v>
      </c>
      <c r="L12" s="38">
        <v>36.799999999999997</v>
      </c>
      <c r="M12" s="38"/>
      <c r="N12" s="28">
        <v>48.4</v>
      </c>
      <c r="O12" s="98">
        <v>75.7</v>
      </c>
      <c r="P12" s="28">
        <v>62.9</v>
      </c>
      <c r="Q12" s="70"/>
      <c r="S12" s="68">
        <f t="shared" si="2"/>
        <v>75.7</v>
      </c>
      <c r="T12" s="68">
        <f t="shared" si="3"/>
        <v>62.9</v>
      </c>
      <c r="U12" s="68">
        <f t="shared" si="4"/>
        <v>56</v>
      </c>
      <c r="V12" s="68">
        <f t="shared" si="5"/>
        <v>48.4</v>
      </c>
    </row>
    <row r="13" spans="1:22">
      <c r="A13" s="28" t="s">
        <v>44</v>
      </c>
      <c r="B13" s="14" t="s">
        <v>26</v>
      </c>
      <c r="C13" s="4" t="s">
        <v>63</v>
      </c>
      <c r="D13" s="39">
        <f t="shared" si="0"/>
        <v>238.20000000000002</v>
      </c>
      <c r="E13" s="3" t="s">
        <v>46</v>
      </c>
      <c r="F13" s="27">
        <f t="shared" si="1"/>
        <v>238.20000000000002</v>
      </c>
      <c r="G13" s="39">
        <v>0</v>
      </c>
      <c r="H13" s="39">
        <v>0</v>
      </c>
      <c r="I13" s="39">
        <v>0</v>
      </c>
      <c r="J13" s="27">
        <v>25.8</v>
      </c>
      <c r="K13" s="28"/>
      <c r="L13" s="38">
        <v>77.400000000000006</v>
      </c>
      <c r="M13" s="38">
        <v>72.400000000000006</v>
      </c>
      <c r="N13" s="28"/>
      <c r="O13" s="98">
        <v>62.6</v>
      </c>
      <c r="P13" s="28"/>
      <c r="Q13" s="70"/>
      <c r="S13" s="68">
        <f t="shared" si="2"/>
        <v>77.400000000000006</v>
      </c>
      <c r="T13" s="68">
        <f t="shared" si="3"/>
        <v>72.400000000000006</v>
      </c>
      <c r="U13" s="68">
        <f t="shared" si="4"/>
        <v>62.6</v>
      </c>
      <c r="V13" s="68">
        <f t="shared" si="5"/>
        <v>25.8</v>
      </c>
    </row>
    <row r="14" spans="1:22">
      <c r="A14" s="28" t="s">
        <v>45</v>
      </c>
      <c r="B14" s="14" t="s">
        <v>9</v>
      </c>
      <c r="C14" s="4" t="s">
        <v>67</v>
      </c>
      <c r="D14" s="39">
        <f t="shared" si="0"/>
        <v>236.3</v>
      </c>
      <c r="E14" s="3" t="s">
        <v>43</v>
      </c>
      <c r="F14" s="27">
        <f t="shared" si="1"/>
        <v>263.10000000000002</v>
      </c>
      <c r="G14" s="39">
        <v>0</v>
      </c>
      <c r="H14" s="39">
        <v>0</v>
      </c>
      <c r="I14" s="39">
        <v>0</v>
      </c>
      <c r="J14" s="27">
        <v>70.3</v>
      </c>
      <c r="K14" s="28">
        <v>48.8</v>
      </c>
      <c r="L14" s="38">
        <v>34</v>
      </c>
      <c r="M14" s="38"/>
      <c r="N14" s="28">
        <v>25.8</v>
      </c>
      <c r="O14" s="98">
        <v>83.2</v>
      </c>
      <c r="P14" s="28">
        <v>1</v>
      </c>
      <c r="Q14" s="70"/>
      <c r="S14" s="68">
        <f t="shared" si="2"/>
        <v>83.2</v>
      </c>
      <c r="T14" s="68">
        <f t="shared" si="3"/>
        <v>70.3</v>
      </c>
      <c r="U14" s="68">
        <f t="shared" si="4"/>
        <v>48.8</v>
      </c>
      <c r="V14" s="68">
        <f t="shared" si="5"/>
        <v>34</v>
      </c>
    </row>
    <row r="15" spans="1:22">
      <c r="A15" s="28" t="s">
        <v>46</v>
      </c>
      <c r="B15" s="51" t="s">
        <v>381</v>
      </c>
      <c r="C15" s="4" t="s">
        <v>63</v>
      </c>
      <c r="D15" s="39">
        <f t="shared" si="0"/>
        <v>228.5</v>
      </c>
      <c r="E15" s="3" t="s">
        <v>47</v>
      </c>
      <c r="F15" s="27">
        <f t="shared" si="1"/>
        <v>228.5</v>
      </c>
      <c r="G15" s="39">
        <v>0</v>
      </c>
      <c r="H15" s="39">
        <v>0</v>
      </c>
      <c r="I15" s="39">
        <v>0</v>
      </c>
      <c r="J15" s="28"/>
      <c r="K15" s="28"/>
      <c r="L15" s="38">
        <v>85</v>
      </c>
      <c r="M15" s="38">
        <v>64</v>
      </c>
      <c r="N15" s="28"/>
      <c r="O15" s="98">
        <v>79.5</v>
      </c>
      <c r="P15" s="28"/>
      <c r="Q15" s="70"/>
      <c r="S15" s="68">
        <f t="shared" si="2"/>
        <v>85</v>
      </c>
      <c r="T15" s="68">
        <f t="shared" si="3"/>
        <v>79.5</v>
      </c>
      <c r="U15" s="68">
        <f t="shared" si="4"/>
        <v>64</v>
      </c>
      <c r="V15" s="68">
        <f t="shared" si="5"/>
        <v>0</v>
      </c>
    </row>
    <row r="16" spans="1:22">
      <c r="A16" s="28" t="s">
        <v>47</v>
      </c>
      <c r="B16" s="1" t="s">
        <v>27</v>
      </c>
      <c r="C16" s="4" t="s">
        <v>63</v>
      </c>
      <c r="D16" s="39">
        <f t="shared" si="0"/>
        <v>215.60000000000002</v>
      </c>
      <c r="E16" s="3" t="s">
        <v>42</v>
      </c>
      <c r="F16" s="27">
        <f t="shared" si="1"/>
        <v>266.90000000000003</v>
      </c>
      <c r="G16" s="39">
        <v>0</v>
      </c>
      <c r="H16" s="39">
        <v>0</v>
      </c>
      <c r="I16" s="39">
        <v>0</v>
      </c>
      <c r="J16" s="28">
        <v>52.7</v>
      </c>
      <c r="K16" s="28">
        <v>21.5</v>
      </c>
      <c r="L16" s="38">
        <v>62.1</v>
      </c>
      <c r="M16" s="38">
        <v>29.8</v>
      </c>
      <c r="N16" s="28"/>
      <c r="O16" s="98">
        <v>51.8</v>
      </c>
      <c r="P16" s="28">
        <v>49</v>
      </c>
      <c r="Q16" s="70"/>
      <c r="S16" s="68">
        <f t="shared" si="2"/>
        <v>62.1</v>
      </c>
      <c r="T16" s="68">
        <f t="shared" si="3"/>
        <v>52.7</v>
      </c>
      <c r="U16" s="68">
        <f t="shared" si="4"/>
        <v>51.8</v>
      </c>
      <c r="V16" s="68">
        <f t="shared" si="5"/>
        <v>49</v>
      </c>
    </row>
    <row r="17" spans="1:24">
      <c r="A17" s="28" t="s">
        <v>48</v>
      </c>
      <c r="B17" s="1" t="s">
        <v>6</v>
      </c>
      <c r="C17" s="4" t="s">
        <v>66</v>
      </c>
      <c r="D17" s="39">
        <f t="shared" si="0"/>
        <v>213.3</v>
      </c>
      <c r="E17" s="3" t="s">
        <v>48</v>
      </c>
      <c r="F17" s="27">
        <f t="shared" si="1"/>
        <v>214.3</v>
      </c>
      <c r="G17" s="39">
        <v>0</v>
      </c>
      <c r="H17" s="39">
        <v>0</v>
      </c>
      <c r="I17" s="39">
        <v>0</v>
      </c>
      <c r="J17" s="28">
        <v>1</v>
      </c>
      <c r="K17" s="28"/>
      <c r="L17" s="38">
        <v>50.6</v>
      </c>
      <c r="M17" s="38">
        <v>70</v>
      </c>
      <c r="N17" s="28">
        <v>47.5</v>
      </c>
      <c r="O17" s="98">
        <v>45.2</v>
      </c>
      <c r="P17" s="28"/>
      <c r="Q17" s="70"/>
      <c r="S17" s="68">
        <f t="shared" si="2"/>
        <v>70</v>
      </c>
      <c r="T17" s="68">
        <f t="shared" si="3"/>
        <v>50.6</v>
      </c>
      <c r="U17" s="68">
        <f t="shared" si="4"/>
        <v>47.5</v>
      </c>
      <c r="V17" s="68">
        <f t="shared" si="5"/>
        <v>45.2</v>
      </c>
    </row>
    <row r="18" spans="1:24">
      <c r="A18" s="28" t="s">
        <v>49</v>
      </c>
      <c r="B18" s="1" t="s">
        <v>17</v>
      </c>
      <c r="C18" s="4" t="s">
        <v>64</v>
      </c>
      <c r="D18" s="39">
        <f t="shared" si="0"/>
        <v>204.3</v>
      </c>
      <c r="E18" s="3" t="s">
        <v>49</v>
      </c>
      <c r="F18" s="27">
        <f t="shared" si="1"/>
        <v>204.3</v>
      </c>
      <c r="G18" s="39">
        <v>0</v>
      </c>
      <c r="H18" s="39">
        <v>0</v>
      </c>
      <c r="I18" s="39">
        <v>0</v>
      </c>
      <c r="J18" s="28">
        <v>72.099999999999994</v>
      </c>
      <c r="K18" s="28"/>
      <c r="L18" s="38">
        <v>59.2</v>
      </c>
      <c r="M18" s="38"/>
      <c r="N18" s="28">
        <v>73</v>
      </c>
      <c r="O18" s="98"/>
      <c r="P18" s="28"/>
      <c r="Q18" s="70"/>
      <c r="S18" s="68">
        <f t="shared" si="2"/>
        <v>73</v>
      </c>
      <c r="T18" s="68">
        <f t="shared" si="3"/>
        <v>72.099999999999994</v>
      </c>
      <c r="U18" s="68">
        <f t="shared" si="4"/>
        <v>59.2</v>
      </c>
      <c r="V18" s="68">
        <f t="shared" si="5"/>
        <v>0</v>
      </c>
    </row>
    <row r="19" spans="1:24">
      <c r="A19" s="28" t="s">
        <v>50</v>
      </c>
      <c r="B19" s="36" t="s">
        <v>156</v>
      </c>
      <c r="C19" s="4" t="s">
        <v>219</v>
      </c>
      <c r="D19" s="39">
        <f t="shared" si="0"/>
        <v>198.9</v>
      </c>
      <c r="E19" s="3" t="s">
        <v>50</v>
      </c>
      <c r="F19" s="27">
        <f t="shared" si="1"/>
        <v>198.9</v>
      </c>
      <c r="G19" s="39">
        <v>0</v>
      </c>
      <c r="H19" s="39">
        <v>0</v>
      </c>
      <c r="I19" s="39">
        <v>0</v>
      </c>
      <c r="J19" s="28"/>
      <c r="K19" s="38">
        <v>85</v>
      </c>
      <c r="L19" s="38">
        <v>58.3</v>
      </c>
      <c r="M19" s="38">
        <v>55.6</v>
      </c>
      <c r="N19" s="28"/>
      <c r="O19" s="98"/>
      <c r="P19" s="28"/>
      <c r="Q19" s="70"/>
      <c r="S19" s="68">
        <f t="shared" si="2"/>
        <v>85</v>
      </c>
      <c r="T19" s="68">
        <f t="shared" si="3"/>
        <v>58.3</v>
      </c>
      <c r="U19" s="68">
        <f t="shared" si="4"/>
        <v>55.6</v>
      </c>
      <c r="V19" s="68">
        <f t="shared" si="5"/>
        <v>0</v>
      </c>
    </row>
    <row r="20" spans="1:24">
      <c r="A20" s="28" t="s">
        <v>51</v>
      </c>
      <c r="B20" s="36" t="s">
        <v>610</v>
      </c>
      <c r="C20" s="37" t="s">
        <v>611</v>
      </c>
      <c r="D20" s="39">
        <f t="shared" si="0"/>
        <v>191.8</v>
      </c>
      <c r="E20" s="3" t="s">
        <v>51</v>
      </c>
      <c r="F20" s="27">
        <f t="shared" si="1"/>
        <v>191.8</v>
      </c>
      <c r="G20" s="39">
        <v>0</v>
      </c>
      <c r="H20" s="39">
        <v>0</v>
      </c>
      <c r="I20" s="39">
        <v>0</v>
      </c>
      <c r="J20" s="20"/>
      <c r="K20" s="20"/>
      <c r="L20" s="20"/>
      <c r="M20" s="38"/>
      <c r="N20" s="28">
        <v>91.8</v>
      </c>
      <c r="O20" s="98">
        <v>100</v>
      </c>
      <c r="P20" s="28"/>
      <c r="Q20" s="71"/>
      <c r="S20" s="68">
        <f t="shared" si="2"/>
        <v>100</v>
      </c>
      <c r="T20" s="68">
        <f t="shared" si="3"/>
        <v>91.8</v>
      </c>
      <c r="U20" s="68">
        <f t="shared" si="4"/>
        <v>0</v>
      </c>
      <c r="V20" s="68">
        <f t="shared" si="5"/>
        <v>0</v>
      </c>
    </row>
    <row r="21" spans="1:24">
      <c r="A21" s="28" t="s">
        <v>52</v>
      </c>
      <c r="B21" s="51" t="s">
        <v>367</v>
      </c>
      <c r="C21" s="4" t="s">
        <v>243</v>
      </c>
      <c r="D21" s="39">
        <f t="shared" si="0"/>
        <v>191.3</v>
      </c>
      <c r="E21" s="3" t="s">
        <v>52</v>
      </c>
      <c r="F21" s="27">
        <f t="shared" si="1"/>
        <v>191.3</v>
      </c>
      <c r="G21" s="39">
        <v>0</v>
      </c>
      <c r="H21" s="39">
        <v>0</v>
      </c>
      <c r="I21" s="39">
        <v>0</v>
      </c>
      <c r="J21" s="28"/>
      <c r="K21" s="28"/>
      <c r="L21" s="38">
        <v>94.2</v>
      </c>
      <c r="M21" s="38"/>
      <c r="N21" s="28"/>
      <c r="O21" s="98">
        <v>97.1</v>
      </c>
      <c r="P21" s="28"/>
      <c r="Q21" s="70"/>
      <c r="S21" s="68">
        <f t="shared" si="2"/>
        <v>97.1</v>
      </c>
      <c r="T21" s="68">
        <f t="shared" si="3"/>
        <v>94.2</v>
      </c>
      <c r="U21" s="68">
        <f t="shared" si="4"/>
        <v>0</v>
      </c>
      <c r="V21" s="68">
        <f t="shared" si="5"/>
        <v>0</v>
      </c>
    </row>
    <row r="22" spans="1:24">
      <c r="A22" s="28" t="s">
        <v>53</v>
      </c>
      <c r="B22" s="51" t="s">
        <v>608</v>
      </c>
      <c r="C22" s="37" t="s">
        <v>243</v>
      </c>
      <c r="D22" s="39">
        <f t="shared" si="0"/>
        <v>186.3</v>
      </c>
      <c r="E22" s="3" t="s">
        <v>70</v>
      </c>
      <c r="F22" s="27">
        <f t="shared" si="1"/>
        <v>186.3</v>
      </c>
      <c r="G22" s="39">
        <v>0</v>
      </c>
      <c r="H22" s="39">
        <v>0</v>
      </c>
      <c r="I22" s="39">
        <v>0</v>
      </c>
      <c r="J22" s="20"/>
      <c r="K22" s="20"/>
      <c r="L22" s="20"/>
      <c r="M22" s="38"/>
      <c r="N22" s="28">
        <v>93.8</v>
      </c>
      <c r="O22" s="98">
        <v>92.5</v>
      </c>
      <c r="P22" s="28"/>
      <c r="Q22" s="71"/>
      <c r="S22" s="68">
        <f t="shared" si="2"/>
        <v>93.8</v>
      </c>
      <c r="T22" s="68">
        <f t="shared" si="3"/>
        <v>92.5</v>
      </c>
      <c r="U22" s="68">
        <f t="shared" si="4"/>
        <v>0</v>
      </c>
      <c r="V22" s="68">
        <f t="shared" si="5"/>
        <v>0</v>
      </c>
    </row>
    <row r="23" spans="1:24">
      <c r="A23" s="28" t="s">
        <v>70</v>
      </c>
      <c r="B23" s="51" t="s">
        <v>397</v>
      </c>
      <c r="C23" s="4" t="s">
        <v>206</v>
      </c>
      <c r="D23" s="39">
        <f t="shared" si="0"/>
        <v>185.8</v>
      </c>
      <c r="E23" s="3" t="s">
        <v>71</v>
      </c>
      <c r="F23" s="27">
        <f t="shared" si="1"/>
        <v>185.8</v>
      </c>
      <c r="G23" s="39">
        <v>0</v>
      </c>
      <c r="H23" s="39">
        <v>0</v>
      </c>
      <c r="I23" s="39">
        <v>0</v>
      </c>
      <c r="J23" s="28"/>
      <c r="K23" s="28"/>
      <c r="L23" s="38">
        <v>64</v>
      </c>
      <c r="M23" s="38"/>
      <c r="N23" s="28">
        <v>60.8</v>
      </c>
      <c r="O23" s="98"/>
      <c r="P23" s="28">
        <v>61</v>
      </c>
      <c r="Q23" s="70"/>
      <c r="S23" s="68">
        <f t="shared" si="2"/>
        <v>64</v>
      </c>
      <c r="T23" s="68">
        <f t="shared" si="3"/>
        <v>61</v>
      </c>
      <c r="U23" s="68">
        <f t="shared" si="4"/>
        <v>60.8</v>
      </c>
      <c r="V23" s="68">
        <f t="shared" si="5"/>
        <v>0</v>
      </c>
    </row>
    <row r="24" spans="1:24">
      <c r="A24" s="28" t="s">
        <v>71</v>
      </c>
      <c r="B24" s="51" t="s">
        <v>345</v>
      </c>
      <c r="C24" s="4" t="s">
        <v>206</v>
      </c>
      <c r="D24" s="39">
        <f t="shared" si="0"/>
        <v>179.7</v>
      </c>
      <c r="E24" s="3" t="s">
        <v>73</v>
      </c>
      <c r="F24" s="27">
        <f t="shared" si="1"/>
        <v>179.7</v>
      </c>
      <c r="G24" s="39">
        <v>0</v>
      </c>
      <c r="H24" s="39">
        <v>0</v>
      </c>
      <c r="I24" s="39">
        <v>0</v>
      </c>
      <c r="J24" s="28"/>
      <c r="K24" s="28"/>
      <c r="L24" s="38">
        <v>89</v>
      </c>
      <c r="M24" s="38"/>
      <c r="N24" s="28"/>
      <c r="O24" s="98">
        <v>90.7</v>
      </c>
      <c r="P24" s="28"/>
      <c r="Q24" s="70"/>
      <c r="S24" s="68">
        <f t="shared" si="2"/>
        <v>90.7</v>
      </c>
      <c r="T24" s="68">
        <f t="shared" si="3"/>
        <v>89</v>
      </c>
      <c r="U24" s="68">
        <f t="shared" si="4"/>
        <v>0</v>
      </c>
      <c r="V24" s="68">
        <f t="shared" si="5"/>
        <v>0</v>
      </c>
    </row>
    <row r="25" spans="1:24">
      <c r="A25" s="28" t="s">
        <v>72</v>
      </c>
      <c r="B25" s="36" t="s">
        <v>136</v>
      </c>
      <c r="C25" s="37" t="s">
        <v>64</v>
      </c>
      <c r="D25" s="39">
        <f t="shared" si="0"/>
        <v>178.1</v>
      </c>
      <c r="E25" s="3" t="s">
        <v>74</v>
      </c>
      <c r="F25" s="27">
        <f t="shared" si="1"/>
        <v>178.1</v>
      </c>
      <c r="G25" s="39">
        <v>0</v>
      </c>
      <c r="H25" s="39">
        <v>0</v>
      </c>
      <c r="I25" s="39">
        <v>0</v>
      </c>
      <c r="J25" s="38"/>
      <c r="K25" s="38">
        <v>86.3</v>
      </c>
      <c r="L25" s="38">
        <v>91.8</v>
      </c>
      <c r="M25" s="38"/>
      <c r="N25" s="28"/>
      <c r="O25" s="98"/>
      <c r="P25" s="28"/>
      <c r="Q25" s="70"/>
      <c r="S25" s="68">
        <f t="shared" si="2"/>
        <v>91.8</v>
      </c>
      <c r="T25" s="68">
        <f t="shared" si="3"/>
        <v>86.3</v>
      </c>
      <c r="U25" s="68">
        <f t="shared" si="4"/>
        <v>0</v>
      </c>
      <c r="V25" s="68">
        <f t="shared" si="5"/>
        <v>0</v>
      </c>
    </row>
    <row r="26" spans="1:24">
      <c r="A26" s="28" t="s">
        <v>73</v>
      </c>
      <c r="B26" s="36" t="s">
        <v>134</v>
      </c>
      <c r="C26" s="37" t="s">
        <v>64</v>
      </c>
      <c r="D26" s="39">
        <f t="shared" si="0"/>
        <v>174.6</v>
      </c>
      <c r="E26" s="3" t="s">
        <v>75</v>
      </c>
      <c r="F26" s="27">
        <f t="shared" si="1"/>
        <v>174.6</v>
      </c>
      <c r="G26" s="39">
        <v>0</v>
      </c>
      <c r="H26" s="39">
        <v>0</v>
      </c>
      <c r="I26" s="39">
        <v>0</v>
      </c>
      <c r="J26" s="38"/>
      <c r="K26" s="38">
        <v>96.6</v>
      </c>
      <c r="L26" s="38">
        <v>78</v>
      </c>
      <c r="M26" s="38"/>
      <c r="N26" s="28"/>
      <c r="O26" s="98"/>
      <c r="P26" s="28"/>
      <c r="Q26" s="70"/>
      <c r="S26" s="68">
        <f t="shared" si="2"/>
        <v>96.6</v>
      </c>
      <c r="T26" s="68">
        <f t="shared" si="3"/>
        <v>78</v>
      </c>
      <c r="U26" s="68">
        <f t="shared" si="4"/>
        <v>0</v>
      </c>
      <c r="V26" s="68">
        <f t="shared" si="5"/>
        <v>0</v>
      </c>
    </row>
    <row r="27" spans="1:24">
      <c r="A27" s="28" t="s">
        <v>74</v>
      </c>
      <c r="B27" s="51" t="s">
        <v>976</v>
      </c>
      <c r="C27" s="4" t="s">
        <v>64</v>
      </c>
      <c r="D27" s="39">
        <f t="shared" si="0"/>
        <v>173.6</v>
      </c>
      <c r="E27" s="3" t="s">
        <v>76</v>
      </c>
      <c r="F27" s="27">
        <f t="shared" si="1"/>
        <v>173.6</v>
      </c>
      <c r="G27" s="39">
        <v>0</v>
      </c>
      <c r="H27" s="39">
        <v>0</v>
      </c>
      <c r="I27" s="39">
        <v>0</v>
      </c>
      <c r="J27" s="20"/>
      <c r="K27" s="20"/>
      <c r="L27" s="20"/>
      <c r="M27" s="38"/>
      <c r="N27" s="38">
        <v>36.9</v>
      </c>
      <c r="O27" s="99">
        <v>66.7</v>
      </c>
      <c r="P27" s="38">
        <v>70</v>
      </c>
      <c r="Q27" s="72"/>
      <c r="S27" s="68">
        <f t="shared" si="2"/>
        <v>70</v>
      </c>
      <c r="T27" s="68">
        <f t="shared" si="3"/>
        <v>66.7</v>
      </c>
      <c r="U27" s="68">
        <f t="shared" si="4"/>
        <v>36.9</v>
      </c>
      <c r="V27" s="68">
        <f t="shared" si="5"/>
        <v>0</v>
      </c>
    </row>
    <row r="28" spans="1:24">
      <c r="A28" s="28" t="s">
        <v>75</v>
      </c>
      <c r="B28" s="51" t="s">
        <v>348</v>
      </c>
      <c r="C28" s="4" t="s">
        <v>63</v>
      </c>
      <c r="D28" s="39">
        <f t="shared" si="0"/>
        <v>172.5</v>
      </c>
      <c r="E28" s="3" t="s">
        <v>77</v>
      </c>
      <c r="F28" s="27">
        <f t="shared" si="1"/>
        <v>172.5</v>
      </c>
      <c r="G28" s="39">
        <v>0</v>
      </c>
      <c r="H28" s="39">
        <v>0</v>
      </c>
      <c r="I28" s="39">
        <v>0</v>
      </c>
      <c r="J28" s="28"/>
      <c r="K28" s="28"/>
      <c r="L28" s="38">
        <v>72.5</v>
      </c>
      <c r="M28" s="38"/>
      <c r="N28" s="28"/>
      <c r="O28" s="98"/>
      <c r="P28" s="28">
        <v>100</v>
      </c>
      <c r="Q28" s="70"/>
      <c r="S28" s="68">
        <f t="shared" si="2"/>
        <v>100</v>
      </c>
      <c r="T28" s="68">
        <f t="shared" si="3"/>
        <v>72.5</v>
      </c>
      <c r="U28" s="68">
        <f t="shared" si="4"/>
        <v>0</v>
      </c>
      <c r="V28" s="68">
        <f t="shared" si="5"/>
        <v>0</v>
      </c>
    </row>
    <row r="29" spans="1:24">
      <c r="A29" s="28" t="s">
        <v>76</v>
      </c>
      <c r="B29" s="51" t="s">
        <v>368</v>
      </c>
      <c r="C29" s="4" t="s">
        <v>243</v>
      </c>
      <c r="D29" s="39">
        <f t="shared" si="0"/>
        <v>170.9</v>
      </c>
      <c r="E29" s="3" t="s">
        <v>78</v>
      </c>
      <c r="F29" s="27">
        <f t="shared" si="1"/>
        <v>170.9</v>
      </c>
      <c r="G29" s="39">
        <v>0</v>
      </c>
      <c r="H29" s="39">
        <v>0</v>
      </c>
      <c r="I29" s="39">
        <v>0</v>
      </c>
      <c r="J29" s="28"/>
      <c r="K29" s="28"/>
      <c r="L29" s="38">
        <v>88.4</v>
      </c>
      <c r="M29" s="38"/>
      <c r="N29" s="28"/>
      <c r="O29" s="98">
        <v>82.5</v>
      </c>
      <c r="P29" s="28"/>
      <c r="Q29" s="70"/>
      <c r="S29" s="68">
        <f t="shared" si="2"/>
        <v>88.4</v>
      </c>
      <c r="T29" s="68">
        <f t="shared" si="3"/>
        <v>82.5</v>
      </c>
      <c r="U29" s="68">
        <f t="shared" si="4"/>
        <v>0</v>
      </c>
      <c r="V29" s="68">
        <f t="shared" si="5"/>
        <v>0</v>
      </c>
    </row>
    <row r="30" spans="1:24">
      <c r="A30" s="28" t="s">
        <v>77</v>
      </c>
      <c r="B30" s="1" t="s">
        <v>5</v>
      </c>
      <c r="C30" s="4" t="s">
        <v>66</v>
      </c>
      <c r="D30" s="39">
        <f t="shared" si="0"/>
        <v>166.70000000000002</v>
      </c>
      <c r="E30" s="3" t="s">
        <v>72</v>
      </c>
      <c r="F30" s="27">
        <f t="shared" si="1"/>
        <v>185.60000000000002</v>
      </c>
      <c r="G30" s="39">
        <v>0</v>
      </c>
      <c r="H30" s="39">
        <v>0</v>
      </c>
      <c r="I30" s="39">
        <v>0</v>
      </c>
      <c r="J30" s="28">
        <v>33.299999999999997</v>
      </c>
      <c r="K30" s="28"/>
      <c r="L30" s="38">
        <v>43</v>
      </c>
      <c r="M30" s="38">
        <v>58.5</v>
      </c>
      <c r="N30" s="28">
        <v>18.899999999999999</v>
      </c>
      <c r="O30" s="98">
        <v>31.9</v>
      </c>
      <c r="P30" s="28"/>
      <c r="Q30" s="70"/>
      <c r="S30" s="68">
        <f t="shared" si="2"/>
        <v>58.5</v>
      </c>
      <c r="T30" s="68">
        <f t="shared" si="3"/>
        <v>43</v>
      </c>
      <c r="U30" s="68">
        <f t="shared" si="4"/>
        <v>33.299999999999997</v>
      </c>
      <c r="V30" s="68">
        <f t="shared" si="5"/>
        <v>31.9</v>
      </c>
      <c r="X30" s="65"/>
    </row>
    <row r="31" spans="1:24">
      <c r="A31" s="28" t="s">
        <v>78</v>
      </c>
      <c r="B31" s="36" t="s">
        <v>636</v>
      </c>
      <c r="C31" s="37" t="s">
        <v>64</v>
      </c>
      <c r="D31" s="39">
        <f t="shared" si="0"/>
        <v>163.30000000000001</v>
      </c>
      <c r="E31" s="3" t="s">
        <v>79</v>
      </c>
      <c r="F31" s="27">
        <f t="shared" si="1"/>
        <v>163.30000000000001</v>
      </c>
      <c r="G31" s="39">
        <v>0</v>
      </c>
      <c r="H31" s="39">
        <v>0</v>
      </c>
      <c r="I31" s="39">
        <v>0</v>
      </c>
      <c r="J31" s="20"/>
      <c r="K31" s="20"/>
      <c r="L31" s="20"/>
      <c r="M31" s="38"/>
      <c r="N31" s="38">
        <v>67</v>
      </c>
      <c r="O31" s="99">
        <v>96.3</v>
      </c>
      <c r="P31" s="38"/>
      <c r="Q31" s="72"/>
      <c r="S31" s="68">
        <f t="shared" si="2"/>
        <v>96.3</v>
      </c>
      <c r="T31" s="68">
        <f t="shared" si="3"/>
        <v>67</v>
      </c>
      <c r="U31" s="68">
        <f t="shared" si="4"/>
        <v>0</v>
      </c>
      <c r="V31" s="68">
        <f t="shared" si="5"/>
        <v>0</v>
      </c>
    </row>
    <row r="32" spans="1:24">
      <c r="A32" s="28"/>
      <c r="B32" s="36" t="s">
        <v>146</v>
      </c>
      <c r="C32" s="4" t="s">
        <v>219</v>
      </c>
      <c r="D32" s="39">
        <f t="shared" si="0"/>
        <v>163.29999999999998</v>
      </c>
      <c r="E32" s="3" t="s">
        <v>53</v>
      </c>
      <c r="F32" s="27">
        <f t="shared" si="1"/>
        <v>186.4</v>
      </c>
      <c r="G32" s="39">
        <v>0</v>
      </c>
      <c r="H32" s="39">
        <v>0</v>
      </c>
      <c r="I32" s="39">
        <v>0</v>
      </c>
      <c r="J32" s="28"/>
      <c r="K32" s="38">
        <v>38.6</v>
      </c>
      <c r="L32" s="38">
        <v>48.3</v>
      </c>
      <c r="M32" s="38">
        <v>51.4</v>
      </c>
      <c r="N32" s="28">
        <v>25</v>
      </c>
      <c r="O32" s="98">
        <v>23.1</v>
      </c>
      <c r="P32" s="28"/>
      <c r="Q32" s="70"/>
      <c r="S32" s="68">
        <f t="shared" si="2"/>
        <v>51.4</v>
      </c>
      <c r="T32" s="68">
        <f t="shared" si="3"/>
        <v>48.3</v>
      </c>
      <c r="U32" s="68">
        <f t="shared" si="4"/>
        <v>38.6</v>
      </c>
      <c r="V32" s="68">
        <f t="shared" si="5"/>
        <v>25</v>
      </c>
    </row>
    <row r="33" spans="1:22">
      <c r="A33" s="28" t="s">
        <v>80</v>
      </c>
      <c r="B33" s="51" t="s">
        <v>399</v>
      </c>
      <c r="C33" s="4" t="s">
        <v>63</v>
      </c>
      <c r="D33" s="39">
        <f t="shared" si="0"/>
        <v>161.80000000000001</v>
      </c>
      <c r="E33" s="3" t="s">
        <v>80</v>
      </c>
      <c r="F33" s="27">
        <f t="shared" si="1"/>
        <v>161.80000000000001</v>
      </c>
      <c r="G33" s="39">
        <v>0</v>
      </c>
      <c r="H33" s="39">
        <v>0</v>
      </c>
      <c r="I33" s="39">
        <v>0</v>
      </c>
      <c r="J33" s="28"/>
      <c r="K33" s="28"/>
      <c r="L33" s="38">
        <v>53.5</v>
      </c>
      <c r="M33" s="38"/>
      <c r="N33" s="28">
        <v>33.200000000000003</v>
      </c>
      <c r="O33" s="98">
        <v>62.1</v>
      </c>
      <c r="P33" s="28">
        <v>13</v>
      </c>
      <c r="Q33" s="70"/>
      <c r="S33" s="68">
        <f t="shared" si="2"/>
        <v>62.1</v>
      </c>
      <c r="T33" s="68">
        <f t="shared" si="3"/>
        <v>53.5</v>
      </c>
      <c r="U33" s="68">
        <f t="shared" si="4"/>
        <v>33.200000000000003</v>
      </c>
      <c r="V33" s="68">
        <f t="shared" si="5"/>
        <v>13</v>
      </c>
    </row>
    <row r="34" spans="1:22">
      <c r="A34" s="28" t="s">
        <v>81</v>
      </c>
      <c r="B34" s="51" t="s">
        <v>547</v>
      </c>
      <c r="C34" s="37" t="s">
        <v>63</v>
      </c>
      <c r="D34" s="39">
        <f t="shared" si="0"/>
        <v>158.9</v>
      </c>
      <c r="E34" s="3" t="s">
        <v>81</v>
      </c>
      <c r="F34" s="27">
        <f t="shared" si="1"/>
        <v>158.9</v>
      </c>
      <c r="G34" s="39">
        <v>0</v>
      </c>
      <c r="H34" s="39">
        <v>0</v>
      </c>
      <c r="I34" s="39">
        <v>0</v>
      </c>
      <c r="J34" s="20"/>
      <c r="K34" s="20"/>
      <c r="L34" s="20"/>
      <c r="M34" s="38">
        <v>85</v>
      </c>
      <c r="N34" s="28"/>
      <c r="O34" s="98">
        <v>73.900000000000006</v>
      </c>
      <c r="P34" s="28"/>
      <c r="Q34" s="70"/>
      <c r="S34" s="68">
        <f t="shared" si="2"/>
        <v>85</v>
      </c>
      <c r="T34" s="68">
        <f t="shared" si="3"/>
        <v>73.900000000000006</v>
      </c>
      <c r="U34" s="68">
        <f t="shared" si="4"/>
        <v>0</v>
      </c>
      <c r="V34" s="68">
        <f t="shared" si="5"/>
        <v>0</v>
      </c>
    </row>
    <row r="35" spans="1:22">
      <c r="A35" s="28" t="s">
        <v>82</v>
      </c>
      <c r="B35" s="51" t="s">
        <v>795</v>
      </c>
      <c r="C35" s="37" t="s">
        <v>206</v>
      </c>
      <c r="D35" s="39">
        <f t="shared" si="0"/>
        <v>155.69999999999999</v>
      </c>
      <c r="E35" s="3" t="s">
        <v>82</v>
      </c>
      <c r="F35" s="27">
        <f t="shared" si="1"/>
        <v>155.69999999999999</v>
      </c>
      <c r="G35" s="39">
        <v>0</v>
      </c>
      <c r="H35" s="39">
        <v>0</v>
      </c>
      <c r="I35" s="39">
        <v>0</v>
      </c>
      <c r="J35" s="20"/>
      <c r="K35" s="20"/>
      <c r="L35" s="20"/>
      <c r="M35" s="38"/>
      <c r="N35" s="38">
        <v>51</v>
      </c>
      <c r="O35" s="99">
        <v>19.7</v>
      </c>
      <c r="P35" s="38">
        <v>85</v>
      </c>
      <c r="Q35" s="72"/>
      <c r="S35" s="68">
        <f t="shared" si="2"/>
        <v>85</v>
      </c>
      <c r="T35" s="68">
        <f t="shared" si="3"/>
        <v>51</v>
      </c>
      <c r="U35" s="68">
        <f t="shared" si="4"/>
        <v>19.7</v>
      </c>
      <c r="V35" s="68">
        <f t="shared" si="5"/>
        <v>0</v>
      </c>
    </row>
    <row r="36" spans="1:22">
      <c r="A36" s="28" t="s">
        <v>83</v>
      </c>
      <c r="B36" s="14" t="s">
        <v>25</v>
      </c>
      <c r="C36" s="4" t="s">
        <v>63</v>
      </c>
      <c r="D36" s="39">
        <f t="shared" si="0"/>
        <v>155.1</v>
      </c>
      <c r="E36" s="3" t="s">
        <v>83</v>
      </c>
      <c r="F36" s="27">
        <f t="shared" si="1"/>
        <v>155.1</v>
      </c>
      <c r="G36" s="39">
        <v>0</v>
      </c>
      <c r="H36" s="39">
        <v>0</v>
      </c>
      <c r="I36" s="39">
        <v>0</v>
      </c>
      <c r="J36" s="27">
        <v>30.7</v>
      </c>
      <c r="K36" s="28"/>
      <c r="L36" s="38">
        <v>3.8</v>
      </c>
      <c r="M36" s="38">
        <v>76.599999999999994</v>
      </c>
      <c r="N36" s="28"/>
      <c r="O36" s="98">
        <v>44</v>
      </c>
      <c r="P36" s="28"/>
      <c r="Q36" s="70"/>
      <c r="S36" s="68">
        <f t="shared" si="2"/>
        <v>76.599999999999994</v>
      </c>
      <c r="T36" s="68">
        <f t="shared" si="3"/>
        <v>44</v>
      </c>
      <c r="U36" s="68">
        <f t="shared" si="4"/>
        <v>30.7</v>
      </c>
      <c r="V36" s="68">
        <f t="shared" si="5"/>
        <v>3.8</v>
      </c>
    </row>
    <row r="37" spans="1:22">
      <c r="A37" s="28" t="s">
        <v>164</v>
      </c>
      <c r="B37" s="36" t="s">
        <v>627</v>
      </c>
      <c r="C37" s="37" t="s">
        <v>243</v>
      </c>
      <c r="D37" s="39">
        <f t="shared" si="0"/>
        <v>152.89999999999998</v>
      </c>
      <c r="E37" s="3" t="s">
        <v>164</v>
      </c>
      <c r="F37" s="27">
        <f t="shared" si="1"/>
        <v>152.89999999999998</v>
      </c>
      <c r="G37" s="39">
        <v>0</v>
      </c>
      <c r="H37" s="39">
        <v>0</v>
      </c>
      <c r="I37" s="39">
        <v>0</v>
      </c>
      <c r="J37" s="20"/>
      <c r="K37" s="20"/>
      <c r="L37" s="20"/>
      <c r="M37" s="38"/>
      <c r="N37" s="38">
        <v>75.3</v>
      </c>
      <c r="O37" s="99">
        <v>77.599999999999994</v>
      </c>
      <c r="P37" s="38"/>
      <c r="Q37" s="72"/>
      <c r="S37" s="68">
        <f t="shared" si="2"/>
        <v>77.599999999999994</v>
      </c>
      <c r="T37" s="68">
        <f t="shared" si="3"/>
        <v>75.3</v>
      </c>
      <c r="U37" s="68">
        <f t="shared" si="4"/>
        <v>0</v>
      </c>
      <c r="V37" s="68">
        <f t="shared" si="5"/>
        <v>0</v>
      </c>
    </row>
    <row r="38" spans="1:22">
      <c r="A38" s="28" t="s">
        <v>165</v>
      </c>
      <c r="B38" s="51" t="s">
        <v>354</v>
      </c>
      <c r="C38" s="4" t="s">
        <v>288</v>
      </c>
      <c r="D38" s="39">
        <f t="shared" si="0"/>
        <v>148.29999999999998</v>
      </c>
      <c r="E38" s="3" t="s">
        <v>165</v>
      </c>
      <c r="F38" s="27">
        <f t="shared" si="1"/>
        <v>148.30000000000001</v>
      </c>
      <c r="G38" s="39">
        <v>0</v>
      </c>
      <c r="H38" s="39">
        <v>0</v>
      </c>
      <c r="I38" s="39">
        <v>0</v>
      </c>
      <c r="J38" s="28"/>
      <c r="K38" s="28"/>
      <c r="L38" s="38">
        <v>53.3</v>
      </c>
      <c r="M38" s="38"/>
      <c r="N38" s="28">
        <v>36.1</v>
      </c>
      <c r="O38" s="98">
        <v>58.9</v>
      </c>
      <c r="P38" s="28"/>
      <c r="Q38" s="70"/>
      <c r="S38" s="68">
        <f t="shared" si="2"/>
        <v>58.9</v>
      </c>
      <c r="T38" s="68">
        <f t="shared" si="3"/>
        <v>53.3</v>
      </c>
      <c r="U38" s="68">
        <f t="shared" si="4"/>
        <v>36.1</v>
      </c>
      <c r="V38" s="68">
        <f t="shared" si="5"/>
        <v>0</v>
      </c>
    </row>
    <row r="39" spans="1:22">
      <c r="A39" s="28" t="s">
        <v>166</v>
      </c>
      <c r="B39" s="51" t="s">
        <v>768</v>
      </c>
      <c r="C39" s="37" t="s">
        <v>232</v>
      </c>
      <c r="D39" s="39">
        <f t="shared" si="0"/>
        <v>148</v>
      </c>
      <c r="E39" s="3" t="s">
        <v>166</v>
      </c>
      <c r="F39" s="27">
        <f t="shared" si="1"/>
        <v>148</v>
      </c>
      <c r="G39" s="39">
        <v>0</v>
      </c>
      <c r="H39" s="39">
        <v>0</v>
      </c>
      <c r="I39" s="39">
        <v>0</v>
      </c>
      <c r="J39" s="20"/>
      <c r="K39" s="20"/>
      <c r="L39" s="20"/>
      <c r="M39" s="38"/>
      <c r="N39" s="38">
        <v>77.900000000000006</v>
      </c>
      <c r="O39" s="99">
        <v>70.099999999999994</v>
      </c>
      <c r="P39" s="38"/>
      <c r="Q39" s="72"/>
      <c r="S39" s="68">
        <f t="shared" si="2"/>
        <v>77.900000000000006</v>
      </c>
      <c r="T39" s="68">
        <f t="shared" si="3"/>
        <v>70.099999999999994</v>
      </c>
      <c r="U39" s="68">
        <f t="shared" si="4"/>
        <v>0</v>
      </c>
      <c r="V39" s="68">
        <f t="shared" si="5"/>
        <v>0</v>
      </c>
    </row>
    <row r="40" spans="1:22">
      <c r="A40" s="28" t="s">
        <v>167</v>
      </c>
      <c r="B40" s="51" t="s">
        <v>352</v>
      </c>
      <c r="C40" s="4" t="s">
        <v>219</v>
      </c>
      <c r="D40" s="39">
        <f t="shared" si="0"/>
        <v>146.89999999999998</v>
      </c>
      <c r="E40" s="3" t="s">
        <v>167</v>
      </c>
      <c r="F40" s="27">
        <f t="shared" si="1"/>
        <v>146.9</v>
      </c>
      <c r="G40" s="39">
        <v>0</v>
      </c>
      <c r="H40" s="39">
        <v>0</v>
      </c>
      <c r="I40" s="39">
        <v>0</v>
      </c>
      <c r="J40" s="28"/>
      <c r="K40" s="28"/>
      <c r="L40" s="38">
        <v>58.8</v>
      </c>
      <c r="M40" s="55">
        <v>36.700000000000003</v>
      </c>
      <c r="N40" s="28"/>
      <c r="O40" s="98">
        <v>51.4</v>
      </c>
      <c r="P40" s="28"/>
      <c r="Q40" s="70"/>
      <c r="S40" s="68">
        <f t="shared" si="2"/>
        <v>58.8</v>
      </c>
      <c r="T40" s="68">
        <f t="shared" si="3"/>
        <v>51.4</v>
      </c>
      <c r="U40" s="68">
        <f t="shared" si="4"/>
        <v>36.700000000000003</v>
      </c>
      <c r="V40" s="68">
        <f t="shared" si="5"/>
        <v>0</v>
      </c>
    </row>
    <row r="41" spans="1:22">
      <c r="A41" s="28" t="s">
        <v>168</v>
      </c>
      <c r="B41" s="36" t="s">
        <v>856</v>
      </c>
      <c r="C41" s="37" t="s">
        <v>611</v>
      </c>
      <c r="D41" s="39">
        <f t="shared" si="0"/>
        <v>146.19999999999999</v>
      </c>
      <c r="E41" s="3" t="s">
        <v>168</v>
      </c>
      <c r="F41" s="27">
        <f t="shared" si="1"/>
        <v>146.19999999999999</v>
      </c>
      <c r="G41" s="39">
        <v>0</v>
      </c>
      <c r="H41" s="39">
        <v>0</v>
      </c>
      <c r="I41" s="39">
        <v>0</v>
      </c>
      <c r="J41" s="20"/>
      <c r="K41" s="20"/>
      <c r="L41" s="20"/>
      <c r="M41" s="38"/>
      <c r="N41" s="38">
        <v>70</v>
      </c>
      <c r="O41" s="99">
        <v>76.2</v>
      </c>
      <c r="P41" s="38"/>
      <c r="Q41" s="72"/>
      <c r="S41" s="68">
        <f t="shared" si="2"/>
        <v>76.2</v>
      </c>
      <c r="T41" s="68">
        <f t="shared" si="3"/>
        <v>70</v>
      </c>
      <c r="U41" s="68">
        <f t="shared" si="4"/>
        <v>0</v>
      </c>
      <c r="V41" s="68">
        <f t="shared" si="5"/>
        <v>0</v>
      </c>
    </row>
    <row r="42" spans="1:22">
      <c r="A42" s="28" t="s">
        <v>169</v>
      </c>
      <c r="B42" s="51" t="s">
        <v>394</v>
      </c>
      <c r="C42" s="4" t="s">
        <v>288</v>
      </c>
      <c r="D42" s="39">
        <f t="shared" si="0"/>
        <v>143.4</v>
      </c>
      <c r="E42" s="3" t="s">
        <v>169</v>
      </c>
      <c r="F42" s="27">
        <f t="shared" si="1"/>
        <v>143.4</v>
      </c>
      <c r="G42" s="39">
        <v>0</v>
      </c>
      <c r="H42" s="39">
        <v>0</v>
      </c>
      <c r="I42" s="39">
        <v>0</v>
      </c>
      <c r="J42" s="28"/>
      <c r="K42" s="28"/>
      <c r="L42" s="38">
        <v>79.8</v>
      </c>
      <c r="M42" s="38"/>
      <c r="N42" s="28">
        <v>63.6</v>
      </c>
      <c r="O42" s="98"/>
      <c r="P42" s="28"/>
      <c r="Q42" s="70"/>
      <c r="S42" s="68">
        <f t="shared" si="2"/>
        <v>79.8</v>
      </c>
      <c r="T42" s="68">
        <f t="shared" si="3"/>
        <v>63.6</v>
      </c>
      <c r="U42" s="68">
        <f t="shared" si="4"/>
        <v>0</v>
      </c>
      <c r="V42" s="68">
        <f t="shared" si="5"/>
        <v>0</v>
      </c>
    </row>
    <row r="43" spans="1:22">
      <c r="A43" s="28" t="s">
        <v>170</v>
      </c>
      <c r="B43" s="14" t="s">
        <v>24</v>
      </c>
      <c r="C43" s="4" t="s">
        <v>63</v>
      </c>
      <c r="D43" s="39">
        <f t="shared" si="0"/>
        <v>139.9</v>
      </c>
      <c r="E43" s="3" t="s">
        <v>170</v>
      </c>
      <c r="F43" s="27">
        <f t="shared" si="1"/>
        <v>139.9</v>
      </c>
      <c r="G43" s="39">
        <v>0</v>
      </c>
      <c r="H43" s="39">
        <v>0</v>
      </c>
      <c r="I43" s="39">
        <v>0</v>
      </c>
      <c r="J43" s="27">
        <v>55.5</v>
      </c>
      <c r="K43" s="28"/>
      <c r="L43" s="38">
        <v>42.3</v>
      </c>
      <c r="M43" s="38"/>
      <c r="N43" s="28"/>
      <c r="O43" s="98">
        <v>42.1</v>
      </c>
      <c r="P43" s="28"/>
      <c r="Q43" s="70"/>
      <c r="S43" s="68">
        <f t="shared" si="2"/>
        <v>55.5</v>
      </c>
      <c r="T43" s="68">
        <f t="shared" si="3"/>
        <v>42.3</v>
      </c>
      <c r="U43" s="68">
        <f t="shared" si="4"/>
        <v>42.1</v>
      </c>
      <c r="V43" s="68">
        <f t="shared" si="5"/>
        <v>0</v>
      </c>
    </row>
    <row r="44" spans="1:22">
      <c r="A44" s="28" t="s">
        <v>171</v>
      </c>
      <c r="B44" s="51" t="s">
        <v>420</v>
      </c>
      <c r="C44" s="4" t="s">
        <v>206</v>
      </c>
      <c r="D44" s="39">
        <f t="shared" si="0"/>
        <v>137.80000000000001</v>
      </c>
      <c r="E44" s="3" t="s">
        <v>171</v>
      </c>
      <c r="F44" s="27">
        <f t="shared" si="1"/>
        <v>137.80000000000001</v>
      </c>
      <c r="G44" s="39">
        <v>0</v>
      </c>
      <c r="H44" s="39">
        <v>0</v>
      </c>
      <c r="I44" s="39">
        <v>0</v>
      </c>
      <c r="J44" s="28"/>
      <c r="K44" s="28"/>
      <c r="L44" s="38">
        <v>43.5</v>
      </c>
      <c r="M44" s="38"/>
      <c r="N44" s="28">
        <v>34.200000000000003</v>
      </c>
      <c r="O44" s="98">
        <v>60.1</v>
      </c>
      <c r="P44" s="28"/>
      <c r="Q44" s="70"/>
      <c r="S44" s="68">
        <f t="shared" si="2"/>
        <v>60.1</v>
      </c>
      <c r="T44" s="68">
        <f t="shared" si="3"/>
        <v>43.5</v>
      </c>
      <c r="U44" s="68">
        <f t="shared" si="4"/>
        <v>34.200000000000003</v>
      </c>
      <c r="V44" s="68">
        <f t="shared" si="5"/>
        <v>0</v>
      </c>
    </row>
    <row r="45" spans="1:22">
      <c r="A45" s="28" t="s">
        <v>172</v>
      </c>
      <c r="B45" s="51" t="s">
        <v>382</v>
      </c>
      <c r="C45" s="4" t="s">
        <v>206</v>
      </c>
      <c r="D45" s="39">
        <f t="shared" si="0"/>
        <v>134.5</v>
      </c>
      <c r="E45" s="3" t="s">
        <v>172</v>
      </c>
      <c r="F45" s="27">
        <f t="shared" si="1"/>
        <v>134.5</v>
      </c>
      <c r="G45" s="39">
        <v>0</v>
      </c>
      <c r="H45" s="39">
        <v>0</v>
      </c>
      <c r="I45" s="39">
        <v>0</v>
      </c>
      <c r="J45" s="28"/>
      <c r="K45" s="28"/>
      <c r="L45" s="38">
        <v>81.2</v>
      </c>
      <c r="M45" s="38"/>
      <c r="N45" s="28"/>
      <c r="O45" s="98">
        <v>53.3</v>
      </c>
      <c r="P45" s="28"/>
      <c r="Q45" s="70"/>
      <c r="S45" s="68">
        <f t="shared" si="2"/>
        <v>81.2</v>
      </c>
      <c r="T45" s="68">
        <f t="shared" si="3"/>
        <v>53.3</v>
      </c>
      <c r="U45" s="68">
        <f t="shared" si="4"/>
        <v>0</v>
      </c>
      <c r="V45" s="68">
        <f t="shared" si="5"/>
        <v>0</v>
      </c>
    </row>
    <row r="46" spans="1:22">
      <c r="A46" s="28" t="s">
        <v>173</v>
      </c>
      <c r="B46" s="36" t="s">
        <v>139</v>
      </c>
      <c r="C46" s="37" t="s">
        <v>64</v>
      </c>
      <c r="D46" s="39">
        <f t="shared" si="0"/>
        <v>134.4</v>
      </c>
      <c r="E46" s="3" t="s">
        <v>173</v>
      </c>
      <c r="F46" s="27">
        <f t="shared" si="1"/>
        <v>134.4</v>
      </c>
      <c r="G46" s="39">
        <v>0</v>
      </c>
      <c r="H46" s="39">
        <v>0</v>
      </c>
      <c r="I46" s="39">
        <v>0</v>
      </c>
      <c r="J46" s="28"/>
      <c r="K46" s="38">
        <v>62.4</v>
      </c>
      <c r="L46" s="38"/>
      <c r="M46" s="38"/>
      <c r="N46" s="28"/>
      <c r="O46" s="98">
        <v>72</v>
      </c>
      <c r="P46" s="28"/>
      <c r="Q46" s="70"/>
      <c r="S46" s="68">
        <f t="shared" si="2"/>
        <v>72</v>
      </c>
      <c r="T46" s="68">
        <f t="shared" si="3"/>
        <v>62.4</v>
      </c>
      <c r="U46" s="68">
        <f t="shared" si="4"/>
        <v>0</v>
      </c>
      <c r="V46" s="68">
        <f t="shared" si="5"/>
        <v>0</v>
      </c>
    </row>
    <row r="47" spans="1:22">
      <c r="A47" s="28" t="s">
        <v>174</v>
      </c>
      <c r="B47" s="36" t="s">
        <v>147</v>
      </c>
      <c r="C47" s="4" t="s">
        <v>63</v>
      </c>
      <c r="D47" s="39">
        <f t="shared" si="0"/>
        <v>133.19999999999999</v>
      </c>
      <c r="E47" s="3" t="s">
        <v>174</v>
      </c>
      <c r="F47" s="27">
        <f t="shared" si="1"/>
        <v>133.19999999999999</v>
      </c>
      <c r="G47" s="39">
        <v>0</v>
      </c>
      <c r="H47" s="39">
        <v>0</v>
      </c>
      <c r="I47" s="39">
        <v>0</v>
      </c>
      <c r="J47" s="28"/>
      <c r="K47" s="38">
        <v>35.1</v>
      </c>
      <c r="L47" s="38">
        <v>47.6</v>
      </c>
      <c r="M47" s="38"/>
      <c r="N47" s="28"/>
      <c r="O47" s="98">
        <v>50.5</v>
      </c>
      <c r="P47" s="28"/>
      <c r="Q47" s="70"/>
      <c r="S47" s="68">
        <f t="shared" si="2"/>
        <v>50.5</v>
      </c>
      <c r="T47" s="68">
        <f t="shared" si="3"/>
        <v>47.6</v>
      </c>
      <c r="U47" s="68">
        <f t="shared" si="4"/>
        <v>35.1</v>
      </c>
      <c r="V47" s="68">
        <f t="shared" si="5"/>
        <v>0</v>
      </c>
    </row>
    <row r="48" spans="1:22">
      <c r="A48" s="28" t="s">
        <v>175</v>
      </c>
      <c r="B48" s="51" t="s">
        <v>384</v>
      </c>
      <c r="C48" s="4" t="s">
        <v>639</v>
      </c>
      <c r="D48" s="39">
        <f t="shared" si="0"/>
        <v>132.9</v>
      </c>
      <c r="E48" s="3" t="s">
        <v>175</v>
      </c>
      <c r="F48" s="27">
        <f t="shared" si="1"/>
        <v>132.9</v>
      </c>
      <c r="G48" s="39">
        <v>0</v>
      </c>
      <c r="H48" s="39">
        <v>0</v>
      </c>
      <c r="I48" s="39">
        <v>0</v>
      </c>
      <c r="J48" s="28"/>
      <c r="K48" s="28"/>
      <c r="L48" s="38">
        <v>65.900000000000006</v>
      </c>
      <c r="M48" s="38"/>
      <c r="N48" s="28">
        <v>67</v>
      </c>
      <c r="O48" s="98"/>
      <c r="P48" s="28"/>
      <c r="Q48" s="70"/>
      <c r="S48" s="68">
        <f t="shared" si="2"/>
        <v>67</v>
      </c>
      <c r="T48" s="68">
        <f t="shared" si="3"/>
        <v>65.900000000000006</v>
      </c>
      <c r="U48" s="68">
        <f t="shared" si="4"/>
        <v>0</v>
      </c>
      <c r="V48" s="68">
        <f t="shared" si="5"/>
        <v>0</v>
      </c>
    </row>
    <row r="49" spans="1:22">
      <c r="A49" s="28" t="s">
        <v>176</v>
      </c>
      <c r="B49" s="36" t="s">
        <v>145</v>
      </c>
      <c r="C49" s="4"/>
      <c r="D49" s="39">
        <f t="shared" si="0"/>
        <v>132.60000000000002</v>
      </c>
      <c r="E49" s="3" t="s">
        <v>176</v>
      </c>
      <c r="F49" s="27">
        <f t="shared" si="1"/>
        <v>132.6</v>
      </c>
      <c r="G49" s="39">
        <v>0</v>
      </c>
      <c r="H49" s="39">
        <v>0</v>
      </c>
      <c r="I49" s="39">
        <v>0</v>
      </c>
      <c r="J49" s="28"/>
      <c r="K49" s="38">
        <v>42</v>
      </c>
      <c r="L49" s="38">
        <v>39.200000000000003</v>
      </c>
      <c r="M49" s="38">
        <v>51.4</v>
      </c>
      <c r="N49" s="28"/>
      <c r="O49" s="98"/>
      <c r="P49" s="28"/>
      <c r="Q49" s="70"/>
      <c r="S49" s="68">
        <f t="shared" si="2"/>
        <v>51.4</v>
      </c>
      <c r="T49" s="68">
        <f t="shared" si="3"/>
        <v>42</v>
      </c>
      <c r="U49" s="68">
        <f t="shared" si="4"/>
        <v>39.200000000000003</v>
      </c>
      <c r="V49" s="68">
        <f t="shared" si="5"/>
        <v>0</v>
      </c>
    </row>
    <row r="50" spans="1:22">
      <c r="A50" s="28" t="s">
        <v>177</v>
      </c>
      <c r="B50" s="51" t="s">
        <v>350</v>
      </c>
      <c r="C50" s="4" t="s">
        <v>67</v>
      </c>
      <c r="D50" s="39">
        <f t="shared" si="0"/>
        <v>132.4</v>
      </c>
      <c r="E50" s="3" t="s">
        <v>177</v>
      </c>
      <c r="F50" s="27">
        <f t="shared" si="1"/>
        <v>132.4</v>
      </c>
      <c r="G50" s="39">
        <v>0</v>
      </c>
      <c r="H50" s="39">
        <v>0</v>
      </c>
      <c r="I50" s="39">
        <v>0</v>
      </c>
      <c r="J50" s="28"/>
      <c r="K50" s="28"/>
      <c r="L50" s="38">
        <v>64.3</v>
      </c>
      <c r="M50" s="38"/>
      <c r="N50" s="28">
        <v>42.3</v>
      </c>
      <c r="O50" s="98"/>
      <c r="P50" s="28">
        <v>25.8</v>
      </c>
      <c r="Q50" s="70"/>
      <c r="S50" s="68">
        <f t="shared" si="2"/>
        <v>64.3</v>
      </c>
      <c r="T50" s="68">
        <f t="shared" si="3"/>
        <v>42.3</v>
      </c>
      <c r="U50" s="68">
        <f t="shared" si="4"/>
        <v>25.8</v>
      </c>
      <c r="V50" s="68">
        <f t="shared" si="5"/>
        <v>0</v>
      </c>
    </row>
    <row r="51" spans="1:22">
      <c r="A51" s="28" t="s">
        <v>178</v>
      </c>
      <c r="B51" s="51" t="s">
        <v>372</v>
      </c>
      <c r="C51" s="4" t="s">
        <v>63</v>
      </c>
      <c r="D51" s="39">
        <f t="shared" si="0"/>
        <v>132.1</v>
      </c>
      <c r="E51" s="3" t="s">
        <v>178</v>
      </c>
      <c r="F51" s="27">
        <f t="shared" si="1"/>
        <v>132.1</v>
      </c>
      <c r="G51" s="39">
        <v>0</v>
      </c>
      <c r="H51" s="39">
        <v>0</v>
      </c>
      <c r="I51" s="39">
        <v>0</v>
      </c>
      <c r="J51" s="28"/>
      <c r="K51" s="28"/>
      <c r="L51" s="38">
        <v>65.099999999999994</v>
      </c>
      <c r="M51" s="38">
        <v>34</v>
      </c>
      <c r="N51" s="28"/>
      <c r="O51" s="98"/>
      <c r="P51" s="28">
        <v>33</v>
      </c>
      <c r="Q51" s="70"/>
      <c r="S51" s="68">
        <f t="shared" si="2"/>
        <v>65.099999999999994</v>
      </c>
      <c r="T51" s="68">
        <f t="shared" si="3"/>
        <v>34</v>
      </c>
      <c r="U51" s="68">
        <f t="shared" si="4"/>
        <v>33</v>
      </c>
      <c r="V51" s="68">
        <f t="shared" si="5"/>
        <v>0</v>
      </c>
    </row>
    <row r="52" spans="1:22">
      <c r="A52" s="28" t="s">
        <v>179</v>
      </c>
      <c r="B52" s="51" t="s">
        <v>708</v>
      </c>
      <c r="C52" s="37" t="s">
        <v>611</v>
      </c>
      <c r="D52" s="39">
        <f t="shared" si="0"/>
        <v>130.80000000000001</v>
      </c>
      <c r="E52" s="3" t="s">
        <v>179</v>
      </c>
      <c r="F52" s="27">
        <f t="shared" si="1"/>
        <v>130.80000000000001</v>
      </c>
      <c r="G52" s="39">
        <v>0</v>
      </c>
      <c r="H52" s="39">
        <v>0</v>
      </c>
      <c r="I52" s="39">
        <v>0</v>
      </c>
      <c r="J52" s="20"/>
      <c r="K52" s="20"/>
      <c r="L52" s="20"/>
      <c r="M52" s="38"/>
      <c r="N52" s="38">
        <v>85</v>
      </c>
      <c r="O52" s="99">
        <v>45.8</v>
      </c>
      <c r="P52" s="38"/>
      <c r="Q52" s="72"/>
      <c r="S52" s="68">
        <f t="shared" si="2"/>
        <v>85</v>
      </c>
      <c r="T52" s="68">
        <f t="shared" si="3"/>
        <v>45.8</v>
      </c>
      <c r="U52" s="68">
        <f t="shared" si="4"/>
        <v>0</v>
      </c>
      <c r="V52" s="68">
        <f t="shared" si="5"/>
        <v>0</v>
      </c>
    </row>
    <row r="53" spans="1:22">
      <c r="A53" s="28" t="s">
        <v>180</v>
      </c>
      <c r="B53" s="36" t="s">
        <v>866</v>
      </c>
      <c r="C53" s="37" t="s">
        <v>206</v>
      </c>
      <c r="D53" s="39">
        <f t="shared" si="0"/>
        <v>130</v>
      </c>
      <c r="E53" s="3" t="s">
        <v>180</v>
      </c>
      <c r="F53" s="27">
        <f t="shared" si="1"/>
        <v>130</v>
      </c>
      <c r="G53" s="39">
        <v>0</v>
      </c>
      <c r="H53" s="39">
        <v>0</v>
      </c>
      <c r="I53" s="39">
        <v>0</v>
      </c>
      <c r="J53" s="20"/>
      <c r="K53" s="20"/>
      <c r="L53" s="20"/>
      <c r="M53" s="38"/>
      <c r="N53" s="38">
        <v>56.2</v>
      </c>
      <c r="O53" s="99">
        <v>73.8</v>
      </c>
      <c r="P53" s="38"/>
      <c r="Q53" s="72"/>
      <c r="S53" s="68">
        <f t="shared" si="2"/>
        <v>73.8</v>
      </c>
      <c r="T53" s="68">
        <f t="shared" si="3"/>
        <v>56.2</v>
      </c>
      <c r="U53" s="68">
        <f t="shared" si="4"/>
        <v>0</v>
      </c>
      <c r="V53" s="68">
        <f t="shared" si="5"/>
        <v>0</v>
      </c>
    </row>
    <row r="54" spans="1:22">
      <c r="A54" s="28"/>
      <c r="B54" s="14" t="s">
        <v>23</v>
      </c>
      <c r="C54" s="4" t="s">
        <v>63</v>
      </c>
      <c r="D54" s="39">
        <f t="shared" si="0"/>
        <v>130</v>
      </c>
      <c r="E54" s="3" t="s">
        <v>180</v>
      </c>
      <c r="F54" s="27">
        <f t="shared" si="1"/>
        <v>130</v>
      </c>
      <c r="G54" s="39">
        <v>0</v>
      </c>
      <c r="H54" s="39">
        <v>0</v>
      </c>
      <c r="I54" s="39">
        <v>0</v>
      </c>
      <c r="J54" s="27">
        <v>60.4</v>
      </c>
      <c r="K54" s="28"/>
      <c r="L54" s="38">
        <v>14.8</v>
      </c>
      <c r="M54" s="38">
        <v>25.8</v>
      </c>
      <c r="N54" s="28"/>
      <c r="O54" s="98">
        <v>29</v>
      </c>
      <c r="P54" s="28"/>
      <c r="Q54" s="70"/>
      <c r="S54" s="68">
        <f t="shared" si="2"/>
        <v>60.4</v>
      </c>
      <c r="T54" s="68">
        <f t="shared" si="3"/>
        <v>29</v>
      </c>
      <c r="U54" s="68">
        <f t="shared" si="4"/>
        <v>25.8</v>
      </c>
      <c r="V54" s="68">
        <f t="shared" si="5"/>
        <v>14.8</v>
      </c>
    </row>
    <row r="55" spans="1:22">
      <c r="A55" s="28" t="s">
        <v>181</v>
      </c>
      <c r="B55" s="36" t="s">
        <v>140</v>
      </c>
      <c r="C55" s="4"/>
      <c r="D55" s="39">
        <f t="shared" si="0"/>
        <v>129.69999999999999</v>
      </c>
      <c r="E55" s="3" t="s">
        <v>181</v>
      </c>
      <c r="F55" s="27">
        <f t="shared" si="1"/>
        <v>129.69999999999999</v>
      </c>
      <c r="G55" s="39">
        <v>0</v>
      </c>
      <c r="H55" s="39">
        <v>0</v>
      </c>
      <c r="I55" s="39">
        <v>0</v>
      </c>
      <c r="J55" s="28"/>
      <c r="K55" s="38">
        <v>59</v>
      </c>
      <c r="L55" s="38">
        <v>69.7</v>
      </c>
      <c r="M55" s="38">
        <v>1</v>
      </c>
      <c r="N55" s="28"/>
      <c r="O55" s="98"/>
      <c r="P55" s="28"/>
      <c r="Q55" s="70"/>
      <c r="S55" s="68">
        <f t="shared" si="2"/>
        <v>69.7</v>
      </c>
      <c r="T55" s="68">
        <f t="shared" si="3"/>
        <v>59</v>
      </c>
      <c r="U55" s="68">
        <f t="shared" si="4"/>
        <v>1</v>
      </c>
      <c r="V55" s="68">
        <f t="shared" si="5"/>
        <v>0</v>
      </c>
    </row>
    <row r="56" spans="1:22">
      <c r="A56" s="28" t="s">
        <v>182</v>
      </c>
      <c r="B56" s="51" t="s">
        <v>430</v>
      </c>
      <c r="C56" s="4" t="s">
        <v>63</v>
      </c>
      <c r="D56" s="39">
        <f t="shared" si="0"/>
        <v>128.80000000000001</v>
      </c>
      <c r="E56" s="3" t="s">
        <v>182</v>
      </c>
      <c r="F56" s="27">
        <f t="shared" si="1"/>
        <v>128.80000000000001</v>
      </c>
      <c r="G56" s="39">
        <v>0</v>
      </c>
      <c r="H56" s="39">
        <v>0</v>
      </c>
      <c r="I56" s="39">
        <v>0</v>
      </c>
      <c r="J56" s="28"/>
      <c r="K56" s="28"/>
      <c r="L56" s="38">
        <v>51.4</v>
      </c>
      <c r="M56" s="38">
        <v>47</v>
      </c>
      <c r="N56" s="28"/>
      <c r="O56" s="98">
        <v>17.399999999999999</v>
      </c>
      <c r="P56" s="28">
        <v>13</v>
      </c>
      <c r="Q56" s="70"/>
      <c r="S56" s="68">
        <f t="shared" si="2"/>
        <v>51.4</v>
      </c>
      <c r="T56" s="68">
        <f t="shared" si="3"/>
        <v>47</v>
      </c>
      <c r="U56" s="68">
        <f t="shared" si="4"/>
        <v>17.399999999999999</v>
      </c>
      <c r="V56" s="68">
        <f t="shared" si="5"/>
        <v>13</v>
      </c>
    </row>
    <row r="57" spans="1:22">
      <c r="A57" s="28" t="s">
        <v>183</v>
      </c>
      <c r="B57" s="51" t="s">
        <v>858</v>
      </c>
      <c r="C57" s="37" t="s">
        <v>764</v>
      </c>
      <c r="D57" s="39">
        <f t="shared" si="0"/>
        <v>128.5</v>
      </c>
      <c r="E57" s="3" t="s">
        <v>183</v>
      </c>
      <c r="F57" s="27">
        <f t="shared" si="1"/>
        <v>128.5</v>
      </c>
      <c r="G57" s="39">
        <v>0</v>
      </c>
      <c r="H57" s="39">
        <v>0</v>
      </c>
      <c r="I57" s="39">
        <v>0</v>
      </c>
      <c r="J57" s="20"/>
      <c r="K57" s="20"/>
      <c r="L57" s="20"/>
      <c r="M57" s="38"/>
      <c r="N57" s="38">
        <v>67.7</v>
      </c>
      <c r="O57" s="99">
        <v>60.8</v>
      </c>
      <c r="P57" s="38"/>
      <c r="Q57" s="72"/>
      <c r="S57" s="68">
        <f t="shared" si="2"/>
        <v>67.7</v>
      </c>
      <c r="T57" s="68">
        <f t="shared" si="3"/>
        <v>60.8</v>
      </c>
      <c r="U57" s="68">
        <f t="shared" si="4"/>
        <v>0</v>
      </c>
      <c r="V57" s="68">
        <f t="shared" si="5"/>
        <v>0</v>
      </c>
    </row>
    <row r="58" spans="1:22">
      <c r="A58" s="28" t="s">
        <v>184</v>
      </c>
      <c r="B58" s="51" t="s">
        <v>415</v>
      </c>
      <c r="C58" s="4" t="s">
        <v>288</v>
      </c>
      <c r="D58" s="39">
        <f t="shared" si="0"/>
        <v>128</v>
      </c>
      <c r="E58" s="3" t="s">
        <v>184</v>
      </c>
      <c r="F58" s="27">
        <f t="shared" si="1"/>
        <v>128</v>
      </c>
      <c r="G58" s="39">
        <v>0</v>
      </c>
      <c r="H58" s="39">
        <v>0</v>
      </c>
      <c r="I58" s="39">
        <v>0</v>
      </c>
      <c r="J58" s="28"/>
      <c r="K58" s="28"/>
      <c r="L58" s="38">
        <v>70</v>
      </c>
      <c r="M58" s="38"/>
      <c r="N58" s="28">
        <v>58</v>
      </c>
      <c r="O58" s="98"/>
      <c r="P58" s="28"/>
      <c r="Q58" s="70"/>
      <c r="S58" s="68">
        <f t="shared" si="2"/>
        <v>70</v>
      </c>
      <c r="T58" s="68">
        <f t="shared" si="3"/>
        <v>58</v>
      </c>
      <c r="U58" s="68">
        <f t="shared" si="4"/>
        <v>0</v>
      </c>
      <c r="V58" s="68">
        <f t="shared" si="5"/>
        <v>0</v>
      </c>
    </row>
    <row r="59" spans="1:22">
      <c r="A59" s="28" t="s">
        <v>185</v>
      </c>
      <c r="B59" s="36" t="s">
        <v>159</v>
      </c>
      <c r="C59" s="4" t="s">
        <v>64</v>
      </c>
      <c r="D59" s="39">
        <f t="shared" si="0"/>
        <v>126.39999999999999</v>
      </c>
      <c r="E59" s="3" t="s">
        <v>185</v>
      </c>
      <c r="F59" s="27">
        <f t="shared" si="1"/>
        <v>126.4</v>
      </c>
      <c r="G59" s="39">
        <v>0</v>
      </c>
      <c r="H59" s="39">
        <v>0</v>
      </c>
      <c r="I59" s="39">
        <v>0</v>
      </c>
      <c r="J59" s="28"/>
      <c r="K59" s="38">
        <v>49</v>
      </c>
      <c r="L59" s="38">
        <v>37.799999999999997</v>
      </c>
      <c r="M59" s="38"/>
      <c r="N59" s="28">
        <v>1</v>
      </c>
      <c r="O59" s="98">
        <v>38.6</v>
      </c>
      <c r="P59" s="28"/>
      <c r="Q59" s="70"/>
      <c r="S59" s="68">
        <f t="shared" si="2"/>
        <v>49</v>
      </c>
      <c r="T59" s="68">
        <f t="shared" si="3"/>
        <v>38.6</v>
      </c>
      <c r="U59" s="68">
        <f t="shared" si="4"/>
        <v>37.799999999999997</v>
      </c>
      <c r="V59" s="68">
        <f t="shared" si="5"/>
        <v>1</v>
      </c>
    </row>
    <row r="60" spans="1:22">
      <c r="A60" s="28" t="s">
        <v>186</v>
      </c>
      <c r="B60" s="51" t="s">
        <v>349</v>
      </c>
      <c r="C60" s="4" t="s">
        <v>63</v>
      </c>
      <c r="D60" s="39">
        <f t="shared" si="0"/>
        <v>125.8</v>
      </c>
      <c r="E60" s="3" t="s">
        <v>186</v>
      </c>
      <c r="F60" s="27">
        <f t="shared" si="1"/>
        <v>125.8</v>
      </c>
      <c r="G60" s="39">
        <v>0</v>
      </c>
      <c r="H60" s="39">
        <v>0</v>
      </c>
      <c r="I60" s="39">
        <v>0</v>
      </c>
      <c r="J60" s="28"/>
      <c r="K60" s="28"/>
      <c r="L60" s="38">
        <v>67</v>
      </c>
      <c r="M60" s="38">
        <v>58.8</v>
      </c>
      <c r="N60" s="28"/>
      <c r="O60" s="98"/>
      <c r="P60" s="28"/>
      <c r="Q60" s="70"/>
      <c r="S60" s="68">
        <f t="shared" si="2"/>
        <v>67</v>
      </c>
      <c r="T60" s="68">
        <f t="shared" si="3"/>
        <v>58.8</v>
      </c>
      <c r="U60" s="68">
        <f t="shared" si="4"/>
        <v>0</v>
      </c>
      <c r="V60" s="68">
        <f t="shared" si="5"/>
        <v>0</v>
      </c>
    </row>
    <row r="61" spans="1:22">
      <c r="A61" s="28" t="s">
        <v>187</v>
      </c>
      <c r="B61" s="51" t="s">
        <v>357</v>
      </c>
      <c r="C61" s="4" t="s">
        <v>206</v>
      </c>
      <c r="D61" s="39">
        <f t="shared" si="0"/>
        <v>124.9</v>
      </c>
      <c r="E61" s="3" t="s">
        <v>187</v>
      </c>
      <c r="F61" s="27">
        <f t="shared" si="1"/>
        <v>124.9</v>
      </c>
      <c r="G61" s="39">
        <v>0</v>
      </c>
      <c r="H61" s="39">
        <v>0</v>
      </c>
      <c r="I61" s="39">
        <v>0</v>
      </c>
      <c r="J61" s="28"/>
      <c r="K61" s="28"/>
      <c r="L61" s="38">
        <v>39.5</v>
      </c>
      <c r="M61" s="38"/>
      <c r="N61" s="28"/>
      <c r="O61" s="98">
        <v>85.4</v>
      </c>
      <c r="P61" s="28"/>
      <c r="Q61" s="70"/>
      <c r="S61" s="68">
        <f t="shared" si="2"/>
        <v>85.4</v>
      </c>
      <c r="T61" s="68">
        <f t="shared" si="3"/>
        <v>39.5</v>
      </c>
      <c r="U61" s="68">
        <f t="shared" si="4"/>
        <v>0</v>
      </c>
      <c r="V61" s="68">
        <f t="shared" si="5"/>
        <v>0</v>
      </c>
    </row>
    <row r="62" spans="1:22">
      <c r="A62" s="28" t="s">
        <v>188</v>
      </c>
      <c r="B62" s="51" t="s">
        <v>356</v>
      </c>
      <c r="C62" s="4" t="s">
        <v>63</v>
      </c>
      <c r="D62" s="39">
        <f t="shared" si="0"/>
        <v>124.6</v>
      </c>
      <c r="E62" s="3" t="s">
        <v>188</v>
      </c>
      <c r="F62" s="27">
        <f t="shared" si="1"/>
        <v>124.6</v>
      </c>
      <c r="G62" s="39">
        <v>0</v>
      </c>
      <c r="H62" s="39">
        <v>0</v>
      </c>
      <c r="I62" s="39">
        <v>0</v>
      </c>
      <c r="J62" s="28"/>
      <c r="K62" s="28"/>
      <c r="L62" s="38">
        <v>45</v>
      </c>
      <c r="M62" s="38"/>
      <c r="N62" s="28"/>
      <c r="O62" s="98">
        <v>79.599999999999994</v>
      </c>
      <c r="P62" s="28"/>
      <c r="Q62" s="70"/>
      <c r="S62" s="68">
        <f t="shared" si="2"/>
        <v>79.599999999999994</v>
      </c>
      <c r="T62" s="68">
        <f t="shared" si="3"/>
        <v>45</v>
      </c>
      <c r="U62" s="68">
        <f t="shared" si="4"/>
        <v>0</v>
      </c>
      <c r="V62" s="68">
        <f t="shared" si="5"/>
        <v>0</v>
      </c>
    </row>
    <row r="63" spans="1:22">
      <c r="A63" s="28" t="s">
        <v>189</v>
      </c>
      <c r="B63" s="36" t="s">
        <v>137</v>
      </c>
      <c r="C63" s="37" t="s">
        <v>64</v>
      </c>
      <c r="D63" s="39">
        <f t="shared" si="0"/>
        <v>122.7</v>
      </c>
      <c r="E63" s="3" t="s">
        <v>189</v>
      </c>
      <c r="F63" s="27">
        <f t="shared" si="1"/>
        <v>122.7</v>
      </c>
      <c r="G63" s="39">
        <v>0</v>
      </c>
      <c r="H63" s="39">
        <v>0</v>
      </c>
      <c r="I63" s="39">
        <v>0</v>
      </c>
      <c r="J63" s="38"/>
      <c r="K63" s="38">
        <v>72.7</v>
      </c>
      <c r="L63" s="38">
        <v>1</v>
      </c>
      <c r="M63" s="38"/>
      <c r="N63" s="28">
        <v>49</v>
      </c>
      <c r="O63" s="98"/>
      <c r="P63" s="28"/>
      <c r="Q63" s="70"/>
      <c r="S63" s="68">
        <f t="shared" si="2"/>
        <v>72.7</v>
      </c>
      <c r="T63" s="68">
        <f t="shared" si="3"/>
        <v>49</v>
      </c>
      <c r="U63" s="68">
        <f t="shared" si="4"/>
        <v>1</v>
      </c>
      <c r="V63" s="68">
        <f t="shared" si="5"/>
        <v>0</v>
      </c>
    </row>
    <row r="64" spans="1:22">
      <c r="A64" s="28" t="s">
        <v>190</v>
      </c>
      <c r="B64" s="51" t="s">
        <v>579</v>
      </c>
      <c r="C64" s="37" t="s">
        <v>219</v>
      </c>
      <c r="D64" s="39">
        <f t="shared" si="0"/>
        <v>122.3</v>
      </c>
      <c r="E64" s="3" t="s">
        <v>190</v>
      </c>
      <c r="F64" s="27">
        <f t="shared" si="1"/>
        <v>122.3</v>
      </c>
      <c r="G64" s="39">
        <v>0</v>
      </c>
      <c r="H64" s="39">
        <v>0</v>
      </c>
      <c r="I64" s="39">
        <v>0</v>
      </c>
      <c r="J64" s="20"/>
      <c r="K64" s="20"/>
      <c r="L64" s="20"/>
      <c r="M64" s="38">
        <v>52.8</v>
      </c>
      <c r="N64" s="28"/>
      <c r="O64" s="98">
        <v>69.5</v>
      </c>
      <c r="P64" s="28"/>
      <c r="Q64" s="70"/>
      <c r="S64" s="68">
        <f t="shared" si="2"/>
        <v>69.5</v>
      </c>
      <c r="T64" s="68">
        <f t="shared" si="3"/>
        <v>52.8</v>
      </c>
      <c r="U64" s="68">
        <f t="shared" si="4"/>
        <v>0</v>
      </c>
      <c r="V64" s="68">
        <f t="shared" si="5"/>
        <v>0</v>
      </c>
    </row>
    <row r="65" spans="1:22">
      <c r="A65" s="28" t="s">
        <v>191</v>
      </c>
      <c r="B65" s="1" t="s">
        <v>16</v>
      </c>
      <c r="C65" s="4" t="s">
        <v>64</v>
      </c>
      <c r="D65" s="39">
        <f t="shared" si="0"/>
        <v>122.2</v>
      </c>
      <c r="E65" s="3" t="s">
        <v>191</v>
      </c>
      <c r="F65" s="27">
        <f t="shared" si="1"/>
        <v>122.2</v>
      </c>
      <c r="G65" s="39">
        <v>0</v>
      </c>
      <c r="H65" s="39">
        <v>0</v>
      </c>
      <c r="I65" s="39">
        <v>0</v>
      </c>
      <c r="J65" s="28">
        <v>78.5</v>
      </c>
      <c r="K65" s="28">
        <v>31.7</v>
      </c>
      <c r="L65" s="38">
        <v>12</v>
      </c>
      <c r="M65" s="38"/>
      <c r="N65" s="28"/>
      <c r="O65" s="98"/>
      <c r="P65" s="28"/>
      <c r="Q65" s="70"/>
      <c r="S65" s="68">
        <f t="shared" si="2"/>
        <v>78.5</v>
      </c>
      <c r="T65" s="68">
        <f t="shared" si="3"/>
        <v>31.7</v>
      </c>
      <c r="U65" s="68">
        <f t="shared" si="4"/>
        <v>12</v>
      </c>
      <c r="V65" s="68">
        <f t="shared" si="5"/>
        <v>0</v>
      </c>
    </row>
    <row r="66" spans="1:22">
      <c r="A66" s="28" t="s">
        <v>192</v>
      </c>
      <c r="B66" s="36" t="s">
        <v>150</v>
      </c>
      <c r="C66" s="4" t="s">
        <v>63</v>
      </c>
      <c r="D66" s="39">
        <f t="shared" ref="D66:D129" si="6">SUM(S66:V66)</f>
        <v>119.3</v>
      </c>
      <c r="E66" s="3" t="s">
        <v>192</v>
      </c>
      <c r="F66" s="27">
        <f t="shared" ref="F66:F129" si="7">SUM(J66:P66)</f>
        <v>119.3</v>
      </c>
      <c r="G66" s="39">
        <v>0</v>
      </c>
      <c r="H66" s="39">
        <v>0</v>
      </c>
      <c r="I66" s="39">
        <v>0</v>
      </c>
      <c r="J66" s="28"/>
      <c r="K66" s="38">
        <v>76.099999999999994</v>
      </c>
      <c r="L66" s="55">
        <v>29.8</v>
      </c>
      <c r="M66" s="38"/>
      <c r="N66" s="28"/>
      <c r="O66" s="98"/>
      <c r="P66" s="28">
        <v>13.4</v>
      </c>
      <c r="Q66" s="70"/>
      <c r="S66" s="68">
        <f t="shared" ref="S66:S129" si="8">LARGE(G66:P66,1)</f>
        <v>76.099999999999994</v>
      </c>
      <c r="T66" s="68">
        <f t="shared" ref="T66:T129" si="9">LARGE(G66:P66,2)</f>
        <v>29.8</v>
      </c>
      <c r="U66" s="68">
        <f t="shared" ref="U66:U129" si="10">LARGE(G66:P66,3)</f>
        <v>13.4</v>
      </c>
      <c r="V66" s="68">
        <f t="shared" ref="V66:V129" si="11">LARGE(G66:P66,4)</f>
        <v>0</v>
      </c>
    </row>
    <row r="67" spans="1:22">
      <c r="A67" s="28" t="s">
        <v>193</v>
      </c>
      <c r="B67" s="51" t="s">
        <v>370</v>
      </c>
      <c r="C67" s="4" t="s">
        <v>63</v>
      </c>
      <c r="D67" s="39">
        <f t="shared" si="6"/>
        <v>119</v>
      </c>
      <c r="E67" s="3" t="s">
        <v>193</v>
      </c>
      <c r="F67" s="27">
        <f t="shared" si="7"/>
        <v>119</v>
      </c>
      <c r="G67" s="39">
        <v>0</v>
      </c>
      <c r="H67" s="39">
        <v>0</v>
      </c>
      <c r="I67" s="39">
        <v>0</v>
      </c>
      <c r="J67" s="28"/>
      <c r="K67" s="28"/>
      <c r="L67" s="38">
        <v>76.7</v>
      </c>
      <c r="M67" s="38">
        <v>42.3</v>
      </c>
      <c r="N67" s="28"/>
      <c r="O67" s="98"/>
      <c r="P67" s="28"/>
      <c r="Q67" s="70"/>
      <c r="S67" s="68">
        <f t="shared" si="8"/>
        <v>76.7</v>
      </c>
      <c r="T67" s="68">
        <f t="shared" si="9"/>
        <v>42.3</v>
      </c>
      <c r="U67" s="68">
        <f t="shared" si="10"/>
        <v>0</v>
      </c>
      <c r="V67" s="68">
        <f t="shared" si="11"/>
        <v>0</v>
      </c>
    </row>
    <row r="68" spans="1:22">
      <c r="A68" s="28" t="s">
        <v>444</v>
      </c>
      <c r="B68" s="36" t="s">
        <v>138</v>
      </c>
      <c r="C68" s="4" t="s">
        <v>219</v>
      </c>
      <c r="D68" s="39">
        <f t="shared" si="6"/>
        <v>118.8</v>
      </c>
      <c r="E68" s="3" t="s">
        <v>444</v>
      </c>
      <c r="F68" s="27">
        <f t="shared" si="7"/>
        <v>118.8</v>
      </c>
      <c r="G68" s="39">
        <v>0</v>
      </c>
      <c r="H68" s="39">
        <v>0</v>
      </c>
      <c r="I68" s="39">
        <v>0</v>
      </c>
      <c r="J68" s="38"/>
      <c r="K68" s="38">
        <v>69.3</v>
      </c>
      <c r="L68" s="38">
        <v>9.3000000000000007</v>
      </c>
      <c r="M68" s="38"/>
      <c r="N68" s="28"/>
      <c r="O68" s="98">
        <v>40.200000000000003</v>
      </c>
      <c r="P68" s="28"/>
      <c r="Q68" s="70"/>
      <c r="S68" s="68">
        <f t="shared" si="8"/>
        <v>69.3</v>
      </c>
      <c r="T68" s="68">
        <f t="shared" si="9"/>
        <v>40.200000000000003</v>
      </c>
      <c r="U68" s="68">
        <f t="shared" si="10"/>
        <v>9.3000000000000007</v>
      </c>
      <c r="V68" s="68">
        <f t="shared" si="11"/>
        <v>0</v>
      </c>
    </row>
    <row r="69" spans="1:22">
      <c r="A69" s="28" t="s">
        <v>445</v>
      </c>
      <c r="B69" s="51" t="s">
        <v>151</v>
      </c>
      <c r="C69" s="37" t="s">
        <v>64</v>
      </c>
      <c r="D69" s="39">
        <f t="shared" si="6"/>
        <v>114.69999999999999</v>
      </c>
      <c r="E69" s="3" t="s">
        <v>445</v>
      </c>
      <c r="F69" s="27">
        <f t="shared" si="7"/>
        <v>114.69999999999999</v>
      </c>
      <c r="G69" s="39">
        <v>0</v>
      </c>
      <c r="H69" s="39">
        <v>0</v>
      </c>
      <c r="I69" s="39">
        <v>0</v>
      </c>
      <c r="J69" s="20"/>
      <c r="K69" s="20">
        <v>18.100000000000001</v>
      </c>
      <c r="L69" s="20">
        <v>12.5</v>
      </c>
      <c r="M69" s="38"/>
      <c r="N69" s="38">
        <v>70</v>
      </c>
      <c r="O69" s="99">
        <v>14.1</v>
      </c>
      <c r="P69" s="38"/>
      <c r="Q69" s="72"/>
      <c r="S69" s="68">
        <f t="shared" si="8"/>
        <v>70</v>
      </c>
      <c r="T69" s="68">
        <f t="shared" si="9"/>
        <v>18.100000000000001</v>
      </c>
      <c r="U69" s="68">
        <f t="shared" si="10"/>
        <v>14.1</v>
      </c>
      <c r="V69" s="68">
        <f t="shared" si="11"/>
        <v>12.5</v>
      </c>
    </row>
    <row r="70" spans="1:22">
      <c r="A70" s="28" t="s">
        <v>446</v>
      </c>
      <c r="B70" s="36" t="s">
        <v>161</v>
      </c>
      <c r="C70" s="4" t="s">
        <v>219</v>
      </c>
      <c r="D70" s="39">
        <f t="shared" si="6"/>
        <v>113.1</v>
      </c>
      <c r="E70" s="3" t="s">
        <v>446</v>
      </c>
      <c r="F70" s="27">
        <f t="shared" si="7"/>
        <v>113.1</v>
      </c>
      <c r="G70" s="39">
        <v>0</v>
      </c>
      <c r="H70" s="39">
        <v>0</v>
      </c>
      <c r="I70" s="39">
        <v>0</v>
      </c>
      <c r="J70" s="28"/>
      <c r="K70" s="38">
        <v>25</v>
      </c>
      <c r="L70" s="38">
        <v>74.5</v>
      </c>
      <c r="M70" s="38">
        <v>13.6</v>
      </c>
      <c r="N70" s="28"/>
      <c r="O70" s="98"/>
      <c r="P70" s="28"/>
      <c r="Q70" s="70"/>
      <c r="S70" s="68">
        <f t="shared" si="8"/>
        <v>74.5</v>
      </c>
      <c r="T70" s="68">
        <f t="shared" si="9"/>
        <v>25</v>
      </c>
      <c r="U70" s="68">
        <f t="shared" si="10"/>
        <v>13.6</v>
      </c>
      <c r="V70" s="68">
        <f t="shared" si="11"/>
        <v>0</v>
      </c>
    </row>
    <row r="71" spans="1:22">
      <c r="A71" s="28" t="s">
        <v>447</v>
      </c>
      <c r="B71" s="51" t="s">
        <v>396</v>
      </c>
      <c r="C71" s="4" t="s">
        <v>206</v>
      </c>
      <c r="D71" s="39">
        <f t="shared" si="6"/>
        <v>111.1</v>
      </c>
      <c r="E71" s="3" t="s">
        <v>447</v>
      </c>
      <c r="F71" s="27">
        <f t="shared" si="7"/>
        <v>111.1</v>
      </c>
      <c r="G71" s="39">
        <v>0</v>
      </c>
      <c r="H71" s="39">
        <v>0</v>
      </c>
      <c r="I71" s="39">
        <v>0</v>
      </c>
      <c r="J71" s="28"/>
      <c r="K71" s="28"/>
      <c r="L71" s="38">
        <v>69.3</v>
      </c>
      <c r="M71" s="38"/>
      <c r="N71" s="28"/>
      <c r="O71" s="98">
        <v>41.8</v>
      </c>
      <c r="P71" s="28"/>
      <c r="Q71" s="70"/>
      <c r="S71" s="68">
        <f t="shared" si="8"/>
        <v>69.3</v>
      </c>
      <c r="T71" s="68">
        <f t="shared" si="9"/>
        <v>41.8</v>
      </c>
      <c r="U71" s="68">
        <f t="shared" si="10"/>
        <v>0</v>
      </c>
      <c r="V71" s="68">
        <f t="shared" si="11"/>
        <v>0</v>
      </c>
    </row>
    <row r="72" spans="1:22">
      <c r="A72" s="28" t="s">
        <v>448</v>
      </c>
      <c r="B72" s="36" t="s">
        <v>926</v>
      </c>
      <c r="C72" s="37" t="s">
        <v>611</v>
      </c>
      <c r="D72" s="39">
        <f t="shared" si="6"/>
        <v>110.5</v>
      </c>
      <c r="E72" s="3" t="s">
        <v>448</v>
      </c>
      <c r="F72" s="27">
        <f t="shared" si="7"/>
        <v>110.5</v>
      </c>
      <c r="G72" s="39">
        <v>0</v>
      </c>
      <c r="H72" s="39">
        <v>0</v>
      </c>
      <c r="I72" s="39">
        <v>0</v>
      </c>
      <c r="J72" s="20"/>
      <c r="K72" s="20"/>
      <c r="L72" s="20"/>
      <c r="M72" s="38"/>
      <c r="N72" s="38">
        <v>40.5</v>
      </c>
      <c r="O72" s="99">
        <v>70</v>
      </c>
      <c r="P72" s="38"/>
      <c r="Q72" s="72"/>
      <c r="S72" s="68">
        <f t="shared" si="8"/>
        <v>70</v>
      </c>
      <c r="T72" s="68">
        <f t="shared" si="9"/>
        <v>40.5</v>
      </c>
      <c r="U72" s="68">
        <f t="shared" si="10"/>
        <v>0</v>
      </c>
      <c r="V72" s="68">
        <f t="shared" si="11"/>
        <v>0</v>
      </c>
    </row>
    <row r="73" spans="1:22">
      <c r="A73" s="28" t="s">
        <v>449</v>
      </c>
      <c r="B73" s="51" t="s">
        <v>386</v>
      </c>
      <c r="C73" s="4" t="s">
        <v>63</v>
      </c>
      <c r="D73" s="39">
        <f t="shared" si="6"/>
        <v>108.1</v>
      </c>
      <c r="E73" s="3" t="s">
        <v>449</v>
      </c>
      <c r="F73" s="27">
        <f t="shared" si="7"/>
        <v>108.1</v>
      </c>
      <c r="G73" s="39">
        <v>0</v>
      </c>
      <c r="H73" s="39">
        <v>0</v>
      </c>
      <c r="I73" s="39">
        <v>0</v>
      </c>
      <c r="J73" s="28"/>
      <c r="K73" s="28"/>
      <c r="L73" s="38">
        <v>43</v>
      </c>
      <c r="M73" s="38"/>
      <c r="N73" s="28"/>
      <c r="O73" s="98">
        <v>65.099999999999994</v>
      </c>
      <c r="P73" s="28"/>
      <c r="Q73" s="70"/>
      <c r="S73" s="68">
        <f t="shared" si="8"/>
        <v>65.099999999999994</v>
      </c>
      <c r="T73" s="68">
        <f t="shared" si="9"/>
        <v>43</v>
      </c>
      <c r="U73" s="68">
        <f t="shared" si="10"/>
        <v>0</v>
      </c>
      <c r="V73" s="68">
        <f t="shared" si="11"/>
        <v>0</v>
      </c>
    </row>
    <row r="74" spans="1:22">
      <c r="A74" s="28" t="s">
        <v>450</v>
      </c>
      <c r="B74" s="36" t="s">
        <v>158</v>
      </c>
      <c r="C74" s="4" t="s">
        <v>64</v>
      </c>
      <c r="D74" s="39">
        <f t="shared" si="6"/>
        <v>107.8</v>
      </c>
      <c r="E74" s="3" t="s">
        <v>450</v>
      </c>
      <c r="F74" s="27">
        <f t="shared" si="7"/>
        <v>107.8</v>
      </c>
      <c r="G74" s="39">
        <v>0</v>
      </c>
      <c r="H74" s="39">
        <v>0</v>
      </c>
      <c r="I74" s="39">
        <v>0</v>
      </c>
      <c r="J74" s="28"/>
      <c r="K74" s="38">
        <v>61</v>
      </c>
      <c r="L74" s="38">
        <v>46.8</v>
      </c>
      <c r="M74" s="38"/>
      <c r="N74" s="28"/>
      <c r="O74" s="98"/>
      <c r="P74" s="28"/>
      <c r="Q74" s="70"/>
      <c r="S74" s="68">
        <f t="shared" si="8"/>
        <v>61</v>
      </c>
      <c r="T74" s="68">
        <f t="shared" si="9"/>
        <v>46.8</v>
      </c>
      <c r="U74" s="68">
        <f t="shared" si="10"/>
        <v>0</v>
      </c>
      <c r="V74" s="68">
        <f t="shared" si="11"/>
        <v>0</v>
      </c>
    </row>
    <row r="75" spans="1:22">
      <c r="A75" s="28" t="s">
        <v>451</v>
      </c>
      <c r="B75" s="36" t="s">
        <v>149</v>
      </c>
      <c r="C75" s="4" t="s">
        <v>63</v>
      </c>
      <c r="D75" s="39">
        <f t="shared" si="6"/>
        <v>106.7</v>
      </c>
      <c r="E75" s="3" t="s">
        <v>451</v>
      </c>
      <c r="F75" s="27">
        <f t="shared" si="7"/>
        <v>106.7</v>
      </c>
      <c r="G75" s="39">
        <v>0</v>
      </c>
      <c r="H75" s="39">
        <v>0</v>
      </c>
      <c r="I75" s="39">
        <v>0</v>
      </c>
      <c r="J75" s="28"/>
      <c r="K75" s="38">
        <v>24.9</v>
      </c>
      <c r="L75" s="38"/>
      <c r="M75" s="38">
        <v>17.5</v>
      </c>
      <c r="N75" s="28">
        <v>40</v>
      </c>
      <c r="O75" s="98">
        <v>24.3</v>
      </c>
      <c r="P75" s="28"/>
      <c r="Q75" s="70"/>
      <c r="S75" s="68">
        <f t="shared" si="8"/>
        <v>40</v>
      </c>
      <c r="T75" s="68">
        <f t="shared" si="9"/>
        <v>24.9</v>
      </c>
      <c r="U75" s="68">
        <f t="shared" si="10"/>
        <v>24.3</v>
      </c>
      <c r="V75" s="68">
        <f t="shared" si="11"/>
        <v>17.5</v>
      </c>
    </row>
    <row r="76" spans="1:22">
      <c r="A76" s="28" t="s">
        <v>452</v>
      </c>
      <c r="B76" s="1" t="s">
        <v>3</v>
      </c>
      <c r="C76" s="4" t="s">
        <v>66</v>
      </c>
      <c r="D76" s="39">
        <f t="shared" si="6"/>
        <v>104.1</v>
      </c>
      <c r="E76" s="3" t="s">
        <v>452</v>
      </c>
      <c r="F76" s="27">
        <f t="shared" si="7"/>
        <v>104.1</v>
      </c>
      <c r="G76" s="39">
        <v>0</v>
      </c>
      <c r="H76" s="39">
        <v>0</v>
      </c>
      <c r="I76" s="39">
        <v>0</v>
      </c>
      <c r="J76" s="28">
        <v>39.799999999999997</v>
      </c>
      <c r="K76" s="28"/>
      <c r="L76" s="38"/>
      <c r="M76" s="38">
        <v>64.3</v>
      </c>
      <c r="N76" s="28"/>
      <c r="O76" s="98"/>
      <c r="P76" s="28"/>
      <c r="Q76" s="70"/>
      <c r="S76" s="68">
        <f t="shared" si="8"/>
        <v>64.3</v>
      </c>
      <c r="T76" s="68">
        <f t="shared" si="9"/>
        <v>39.799999999999997</v>
      </c>
      <c r="U76" s="68">
        <f t="shared" si="10"/>
        <v>0</v>
      </c>
      <c r="V76" s="68">
        <f t="shared" si="11"/>
        <v>0</v>
      </c>
    </row>
    <row r="77" spans="1:22">
      <c r="A77" s="28" t="s">
        <v>453</v>
      </c>
      <c r="B77" s="36" t="s">
        <v>143</v>
      </c>
      <c r="C77" s="4" t="s">
        <v>64</v>
      </c>
      <c r="D77" s="39">
        <f t="shared" si="6"/>
        <v>100</v>
      </c>
      <c r="E77" s="3" t="s">
        <v>453</v>
      </c>
      <c r="F77" s="27">
        <f t="shared" si="7"/>
        <v>100</v>
      </c>
      <c r="G77" s="39">
        <v>0</v>
      </c>
      <c r="H77" s="39">
        <v>0</v>
      </c>
      <c r="I77" s="39">
        <v>0</v>
      </c>
      <c r="J77" s="28"/>
      <c r="K77" s="38">
        <v>52.2</v>
      </c>
      <c r="L77" s="38">
        <v>47.8</v>
      </c>
      <c r="M77" s="38"/>
      <c r="N77" s="28"/>
      <c r="O77" s="98"/>
      <c r="P77" s="28"/>
      <c r="Q77" s="70"/>
      <c r="S77" s="68">
        <f t="shared" si="8"/>
        <v>52.2</v>
      </c>
      <c r="T77" s="68">
        <f t="shared" si="9"/>
        <v>47.8</v>
      </c>
      <c r="U77" s="68">
        <f t="shared" si="10"/>
        <v>0</v>
      </c>
      <c r="V77" s="68">
        <f t="shared" si="11"/>
        <v>0</v>
      </c>
    </row>
    <row r="78" spans="1:22">
      <c r="A78" s="28"/>
      <c r="B78" s="51" t="s">
        <v>1236</v>
      </c>
      <c r="C78" s="37" t="s">
        <v>246</v>
      </c>
      <c r="D78" s="39">
        <f t="shared" si="6"/>
        <v>100</v>
      </c>
      <c r="E78" s="3" t="s">
        <v>453</v>
      </c>
      <c r="F78" s="27">
        <f t="shared" si="7"/>
        <v>100</v>
      </c>
      <c r="G78" s="39">
        <v>0</v>
      </c>
      <c r="H78" s="39">
        <v>0</v>
      </c>
      <c r="I78" s="39">
        <v>0</v>
      </c>
      <c r="J78" s="20"/>
      <c r="K78" s="20"/>
      <c r="L78" s="20"/>
      <c r="M78" s="38"/>
      <c r="N78" s="28"/>
      <c r="O78" s="98">
        <v>100</v>
      </c>
      <c r="P78" s="28"/>
      <c r="S78" s="68">
        <f t="shared" si="8"/>
        <v>100</v>
      </c>
      <c r="T78" s="68">
        <f t="shared" si="9"/>
        <v>0</v>
      </c>
      <c r="U78" s="68">
        <f t="shared" si="10"/>
        <v>0</v>
      </c>
      <c r="V78" s="68">
        <f t="shared" si="11"/>
        <v>0</v>
      </c>
    </row>
    <row r="79" spans="1:22">
      <c r="A79" s="28"/>
      <c r="B79" s="51" t="s">
        <v>1477</v>
      </c>
      <c r="C79" s="37" t="s">
        <v>243</v>
      </c>
      <c r="D79" s="39">
        <f t="shared" si="6"/>
        <v>100</v>
      </c>
      <c r="E79" s="3" t="s">
        <v>453</v>
      </c>
      <c r="F79" s="27">
        <f t="shared" si="7"/>
        <v>100</v>
      </c>
      <c r="G79" s="39">
        <v>0</v>
      </c>
      <c r="H79" s="39">
        <v>0</v>
      </c>
      <c r="I79" s="39">
        <v>0</v>
      </c>
      <c r="J79" s="20"/>
      <c r="K79" s="20"/>
      <c r="L79" s="20"/>
      <c r="M79" s="38"/>
      <c r="N79" s="28"/>
      <c r="O79" s="98"/>
      <c r="P79" s="28">
        <v>100</v>
      </c>
      <c r="S79" s="68">
        <f t="shared" si="8"/>
        <v>100</v>
      </c>
      <c r="T79" s="68">
        <f t="shared" si="9"/>
        <v>0</v>
      </c>
      <c r="U79" s="68">
        <f t="shared" si="10"/>
        <v>0</v>
      </c>
      <c r="V79" s="68">
        <f t="shared" si="11"/>
        <v>0</v>
      </c>
    </row>
    <row r="80" spans="1:22">
      <c r="A80" s="28" t="s">
        <v>454</v>
      </c>
      <c r="B80" s="51" t="s">
        <v>643</v>
      </c>
      <c r="C80" s="37" t="s">
        <v>232</v>
      </c>
      <c r="D80" s="39">
        <f t="shared" si="6"/>
        <v>98.9</v>
      </c>
      <c r="E80" s="3" t="s">
        <v>454</v>
      </c>
      <c r="F80" s="27">
        <f t="shared" si="7"/>
        <v>98.9</v>
      </c>
      <c r="G80" s="39">
        <v>0</v>
      </c>
      <c r="H80" s="39">
        <v>0</v>
      </c>
      <c r="I80" s="39">
        <v>0</v>
      </c>
      <c r="J80" s="20"/>
      <c r="K80" s="20"/>
      <c r="L80" s="20"/>
      <c r="M80" s="38"/>
      <c r="N80" s="38">
        <v>60.8</v>
      </c>
      <c r="O80" s="99"/>
      <c r="P80" s="38">
        <v>38.1</v>
      </c>
      <c r="Q80" s="72"/>
      <c r="S80" s="68">
        <f t="shared" si="8"/>
        <v>60.8</v>
      </c>
      <c r="T80" s="68">
        <f t="shared" si="9"/>
        <v>38.1</v>
      </c>
      <c r="U80" s="68">
        <f t="shared" si="10"/>
        <v>0</v>
      </c>
      <c r="V80" s="68">
        <f t="shared" si="11"/>
        <v>0</v>
      </c>
    </row>
    <row r="81" spans="1:22">
      <c r="A81" s="28" t="s">
        <v>455</v>
      </c>
      <c r="B81" s="51" t="s">
        <v>1238</v>
      </c>
      <c r="C81" s="37" t="s">
        <v>619</v>
      </c>
      <c r="D81" s="39">
        <f t="shared" si="6"/>
        <v>98.1</v>
      </c>
      <c r="E81" s="3" t="s">
        <v>455</v>
      </c>
      <c r="F81" s="27">
        <f t="shared" si="7"/>
        <v>98.1</v>
      </c>
      <c r="G81" s="39">
        <v>0</v>
      </c>
      <c r="H81" s="39">
        <v>0</v>
      </c>
      <c r="I81" s="39">
        <v>0</v>
      </c>
      <c r="J81" s="20"/>
      <c r="K81" s="20"/>
      <c r="L81" s="20"/>
      <c r="M81" s="38"/>
      <c r="N81" s="28"/>
      <c r="O81" s="98">
        <v>98.1</v>
      </c>
      <c r="P81" s="28"/>
      <c r="Q81" s="71"/>
      <c r="S81" s="68">
        <f t="shared" si="8"/>
        <v>98.1</v>
      </c>
      <c r="T81" s="68">
        <f t="shared" si="9"/>
        <v>0</v>
      </c>
      <c r="U81" s="68">
        <f t="shared" si="10"/>
        <v>0</v>
      </c>
      <c r="V81" s="68">
        <f t="shared" si="11"/>
        <v>0</v>
      </c>
    </row>
    <row r="82" spans="1:22">
      <c r="A82" s="28" t="s">
        <v>456</v>
      </c>
      <c r="B82" s="1" t="s">
        <v>605</v>
      </c>
      <c r="C82" s="4" t="s">
        <v>606</v>
      </c>
      <c r="D82" s="39">
        <f t="shared" si="6"/>
        <v>95.9</v>
      </c>
      <c r="E82" s="3" t="s">
        <v>456</v>
      </c>
      <c r="F82" s="27">
        <f t="shared" si="7"/>
        <v>95.9</v>
      </c>
      <c r="G82" s="39">
        <v>0</v>
      </c>
      <c r="H82" s="39">
        <v>0</v>
      </c>
      <c r="I82" s="39">
        <v>0</v>
      </c>
      <c r="J82" s="20"/>
      <c r="K82" s="20"/>
      <c r="L82" s="20"/>
      <c r="M82" s="38"/>
      <c r="N82" s="28">
        <v>95.9</v>
      </c>
      <c r="O82" s="98"/>
      <c r="P82" s="28"/>
      <c r="Q82" s="70"/>
      <c r="S82" s="68">
        <f t="shared" si="8"/>
        <v>95.9</v>
      </c>
      <c r="T82" s="68">
        <f t="shared" si="9"/>
        <v>0</v>
      </c>
      <c r="U82" s="68">
        <f t="shared" si="10"/>
        <v>0</v>
      </c>
      <c r="V82" s="68">
        <f t="shared" si="11"/>
        <v>0</v>
      </c>
    </row>
    <row r="83" spans="1:22">
      <c r="A83" s="28" t="s">
        <v>457</v>
      </c>
      <c r="B83" s="14" t="s">
        <v>7</v>
      </c>
      <c r="C83" s="4" t="s">
        <v>65</v>
      </c>
      <c r="D83" s="39">
        <f t="shared" si="6"/>
        <v>95.5</v>
      </c>
      <c r="E83" s="3" t="s">
        <v>457</v>
      </c>
      <c r="F83" s="27">
        <f t="shared" si="7"/>
        <v>95.5</v>
      </c>
      <c r="G83" s="39">
        <v>0</v>
      </c>
      <c r="H83" s="39">
        <v>0</v>
      </c>
      <c r="I83" s="39">
        <v>0</v>
      </c>
      <c r="J83" s="27">
        <v>35.700000000000003</v>
      </c>
      <c r="K83" s="28"/>
      <c r="L83" s="38"/>
      <c r="M83" s="38">
        <v>59.8</v>
      </c>
      <c r="N83" s="28"/>
      <c r="O83" s="98"/>
      <c r="P83" s="28"/>
      <c r="Q83" s="70"/>
      <c r="S83" s="68">
        <f t="shared" si="8"/>
        <v>59.8</v>
      </c>
      <c r="T83" s="68">
        <f t="shared" si="9"/>
        <v>35.700000000000003</v>
      </c>
      <c r="U83" s="68">
        <f t="shared" si="10"/>
        <v>0</v>
      </c>
      <c r="V83" s="68">
        <f t="shared" si="11"/>
        <v>0</v>
      </c>
    </row>
    <row r="84" spans="1:22">
      <c r="A84" s="28" t="s">
        <v>458</v>
      </c>
      <c r="B84" s="36" t="s">
        <v>155</v>
      </c>
      <c r="C84" s="4" t="s">
        <v>91</v>
      </c>
      <c r="D84" s="39">
        <f t="shared" si="6"/>
        <v>94.6</v>
      </c>
      <c r="E84" s="3" t="s">
        <v>458</v>
      </c>
      <c r="F84" s="27">
        <f t="shared" si="7"/>
        <v>94.6</v>
      </c>
      <c r="G84" s="39">
        <v>0</v>
      </c>
      <c r="H84" s="39">
        <v>0</v>
      </c>
      <c r="I84" s="39">
        <v>0</v>
      </c>
      <c r="J84" s="28"/>
      <c r="K84" s="38">
        <v>1</v>
      </c>
      <c r="L84" s="38">
        <v>17.5</v>
      </c>
      <c r="M84" s="38"/>
      <c r="N84" s="28">
        <v>76.099999999999994</v>
      </c>
      <c r="O84" s="98"/>
      <c r="P84" s="28"/>
      <c r="Q84" s="70"/>
      <c r="S84" s="68">
        <f t="shared" si="8"/>
        <v>76.099999999999994</v>
      </c>
      <c r="T84" s="68">
        <f t="shared" si="9"/>
        <v>17.5</v>
      </c>
      <c r="U84" s="68">
        <f t="shared" si="10"/>
        <v>1</v>
      </c>
      <c r="V84" s="68">
        <f t="shared" si="11"/>
        <v>0</v>
      </c>
    </row>
    <row r="85" spans="1:22">
      <c r="A85" s="28" t="s">
        <v>459</v>
      </c>
      <c r="B85" s="51" t="s">
        <v>1241</v>
      </c>
      <c r="C85" s="37" t="s">
        <v>1242</v>
      </c>
      <c r="D85" s="39">
        <f t="shared" si="6"/>
        <v>94.4</v>
      </c>
      <c r="E85" s="3" t="s">
        <v>459</v>
      </c>
      <c r="F85" s="27">
        <f t="shared" si="7"/>
        <v>94.4</v>
      </c>
      <c r="G85" s="39">
        <v>0</v>
      </c>
      <c r="H85" s="39">
        <v>0</v>
      </c>
      <c r="I85" s="39">
        <v>0</v>
      </c>
      <c r="J85" s="20"/>
      <c r="K85" s="20"/>
      <c r="L85" s="20"/>
      <c r="M85" s="38"/>
      <c r="N85" s="28"/>
      <c r="O85" s="98">
        <v>94.4</v>
      </c>
      <c r="P85" s="28"/>
      <c r="Q85" s="71"/>
      <c r="S85" s="68">
        <f t="shared" si="8"/>
        <v>94.4</v>
      </c>
      <c r="T85" s="68">
        <f t="shared" si="9"/>
        <v>0</v>
      </c>
      <c r="U85" s="68">
        <f t="shared" si="10"/>
        <v>0</v>
      </c>
      <c r="V85" s="68">
        <f t="shared" si="11"/>
        <v>0</v>
      </c>
    </row>
    <row r="86" spans="1:22">
      <c r="A86" s="28" t="s">
        <v>460</v>
      </c>
      <c r="B86" s="36" t="s">
        <v>160</v>
      </c>
      <c r="C86" s="4" t="s">
        <v>64</v>
      </c>
      <c r="D86" s="39">
        <f t="shared" si="6"/>
        <v>94.2</v>
      </c>
      <c r="E86" s="3" t="s">
        <v>460</v>
      </c>
      <c r="F86" s="27">
        <f t="shared" si="7"/>
        <v>94.2</v>
      </c>
      <c r="G86" s="39">
        <v>0</v>
      </c>
      <c r="H86" s="39">
        <v>0</v>
      </c>
      <c r="I86" s="39">
        <v>0</v>
      </c>
      <c r="J86" s="28"/>
      <c r="K86" s="38">
        <v>37</v>
      </c>
      <c r="L86" s="38">
        <v>47</v>
      </c>
      <c r="M86" s="38"/>
      <c r="N86" s="28">
        <v>10.199999999999999</v>
      </c>
      <c r="O86" s="98"/>
      <c r="P86" s="28"/>
      <c r="Q86" s="70"/>
      <c r="S86" s="68">
        <f t="shared" si="8"/>
        <v>47</v>
      </c>
      <c r="T86" s="68">
        <f t="shared" si="9"/>
        <v>37</v>
      </c>
      <c r="U86" s="68">
        <f t="shared" si="10"/>
        <v>10.199999999999999</v>
      </c>
      <c r="V86" s="68">
        <f t="shared" si="11"/>
        <v>0</v>
      </c>
    </row>
    <row r="87" spans="1:22">
      <c r="A87" s="28" t="s">
        <v>461</v>
      </c>
      <c r="B87" s="36" t="s">
        <v>737</v>
      </c>
      <c r="C87" s="37" t="s">
        <v>64</v>
      </c>
      <c r="D87" s="39">
        <f t="shared" si="6"/>
        <v>93.1</v>
      </c>
      <c r="E87" s="3" t="s">
        <v>461</v>
      </c>
      <c r="F87" s="27">
        <f t="shared" si="7"/>
        <v>93.1</v>
      </c>
      <c r="G87" s="39">
        <v>0</v>
      </c>
      <c r="H87" s="39">
        <v>0</v>
      </c>
      <c r="I87" s="39">
        <v>0</v>
      </c>
      <c r="J87" s="20"/>
      <c r="K87" s="20"/>
      <c r="L87" s="20"/>
      <c r="M87" s="38"/>
      <c r="N87" s="38">
        <v>28</v>
      </c>
      <c r="O87" s="99">
        <v>65.099999999999994</v>
      </c>
      <c r="P87" s="38"/>
      <c r="Q87" s="72"/>
      <c r="S87" s="68">
        <f t="shared" si="8"/>
        <v>65.099999999999994</v>
      </c>
      <c r="T87" s="68">
        <f t="shared" si="9"/>
        <v>28</v>
      </c>
      <c r="U87" s="68">
        <f t="shared" si="10"/>
        <v>0</v>
      </c>
      <c r="V87" s="68">
        <f t="shared" si="11"/>
        <v>0</v>
      </c>
    </row>
    <row r="88" spans="1:22">
      <c r="A88" s="28"/>
      <c r="B88" s="36" t="s">
        <v>157</v>
      </c>
      <c r="C88" s="4" t="s">
        <v>219</v>
      </c>
      <c r="D88" s="39">
        <f t="shared" si="6"/>
        <v>93.1</v>
      </c>
      <c r="E88" s="3" t="s">
        <v>461</v>
      </c>
      <c r="F88" s="27">
        <f t="shared" si="7"/>
        <v>93.1</v>
      </c>
      <c r="G88" s="39">
        <v>0</v>
      </c>
      <c r="H88" s="39">
        <v>0</v>
      </c>
      <c r="I88" s="39">
        <v>0</v>
      </c>
      <c r="J88" s="28"/>
      <c r="K88" s="38">
        <v>73</v>
      </c>
      <c r="L88" s="38">
        <v>20.100000000000001</v>
      </c>
      <c r="M88" s="38"/>
      <c r="N88" s="28"/>
      <c r="O88" s="98"/>
      <c r="P88" s="28"/>
      <c r="Q88" s="70"/>
      <c r="S88" s="68">
        <f t="shared" si="8"/>
        <v>73</v>
      </c>
      <c r="T88" s="68">
        <f t="shared" si="9"/>
        <v>20.100000000000001</v>
      </c>
      <c r="U88" s="68">
        <f t="shared" si="10"/>
        <v>0</v>
      </c>
      <c r="V88" s="68">
        <f t="shared" si="11"/>
        <v>0</v>
      </c>
    </row>
    <row r="89" spans="1:22">
      <c r="A89" s="28" t="s">
        <v>462</v>
      </c>
      <c r="B89" s="51" t="s">
        <v>1315</v>
      </c>
      <c r="C89" s="37" t="s">
        <v>246</v>
      </c>
      <c r="D89" s="39">
        <f t="shared" si="6"/>
        <v>91.3</v>
      </c>
      <c r="E89" s="3" t="s">
        <v>462</v>
      </c>
      <c r="F89" s="27">
        <f t="shared" si="7"/>
        <v>91.3</v>
      </c>
      <c r="G89" s="39">
        <v>0</v>
      </c>
      <c r="H89" s="39">
        <v>0</v>
      </c>
      <c r="I89" s="39">
        <v>0</v>
      </c>
      <c r="J89" s="20"/>
      <c r="K89" s="20"/>
      <c r="L89" s="20"/>
      <c r="M89" s="38"/>
      <c r="N89" s="28"/>
      <c r="O89" s="98">
        <v>91.3</v>
      </c>
      <c r="P89" s="28"/>
      <c r="Q89" s="71"/>
      <c r="S89" s="68">
        <f t="shared" si="8"/>
        <v>91.3</v>
      </c>
      <c r="T89" s="68">
        <f t="shared" si="9"/>
        <v>0</v>
      </c>
      <c r="U89" s="68">
        <f t="shared" si="10"/>
        <v>0</v>
      </c>
      <c r="V89" s="68">
        <f t="shared" si="11"/>
        <v>0</v>
      </c>
    </row>
    <row r="90" spans="1:22">
      <c r="A90" s="28" t="s">
        <v>463</v>
      </c>
      <c r="B90" s="51" t="s">
        <v>379</v>
      </c>
      <c r="C90" s="4" t="s">
        <v>64</v>
      </c>
      <c r="D90" s="39">
        <f t="shared" si="6"/>
        <v>91.2</v>
      </c>
      <c r="E90" s="3" t="s">
        <v>463</v>
      </c>
      <c r="F90" s="27">
        <f t="shared" si="7"/>
        <v>91.199999999999989</v>
      </c>
      <c r="G90" s="39">
        <v>0</v>
      </c>
      <c r="H90" s="39">
        <v>0</v>
      </c>
      <c r="I90" s="39">
        <v>0</v>
      </c>
      <c r="J90" s="28"/>
      <c r="K90" s="28"/>
      <c r="L90" s="38">
        <v>6.8</v>
      </c>
      <c r="M90" s="38"/>
      <c r="N90" s="28">
        <v>31</v>
      </c>
      <c r="O90" s="98">
        <v>53.4</v>
      </c>
      <c r="P90" s="28"/>
      <c r="Q90" s="70"/>
      <c r="S90" s="68">
        <f t="shared" si="8"/>
        <v>53.4</v>
      </c>
      <c r="T90" s="68">
        <f t="shared" si="9"/>
        <v>31</v>
      </c>
      <c r="U90" s="68">
        <f t="shared" si="10"/>
        <v>6.8</v>
      </c>
      <c r="V90" s="68">
        <f t="shared" si="11"/>
        <v>0</v>
      </c>
    </row>
    <row r="91" spans="1:22">
      <c r="A91" s="28" t="s">
        <v>464</v>
      </c>
      <c r="B91" s="51" t="s">
        <v>734</v>
      </c>
      <c r="C91" s="37" t="s">
        <v>64</v>
      </c>
      <c r="D91" s="39">
        <f t="shared" si="6"/>
        <v>90.3</v>
      </c>
      <c r="E91" s="3" t="s">
        <v>464</v>
      </c>
      <c r="F91" s="27">
        <f t="shared" si="7"/>
        <v>90.3</v>
      </c>
      <c r="G91" s="39">
        <v>0</v>
      </c>
      <c r="H91" s="39">
        <v>0</v>
      </c>
      <c r="I91" s="39">
        <v>0</v>
      </c>
      <c r="J91" s="20"/>
      <c r="K91" s="20"/>
      <c r="L91" s="20"/>
      <c r="M91" s="38"/>
      <c r="N91" s="38">
        <v>34</v>
      </c>
      <c r="O91" s="99">
        <v>56.3</v>
      </c>
      <c r="P91" s="38"/>
      <c r="Q91" s="72"/>
      <c r="S91" s="68">
        <f t="shared" si="8"/>
        <v>56.3</v>
      </c>
      <c r="T91" s="68">
        <f t="shared" si="9"/>
        <v>34</v>
      </c>
      <c r="U91" s="68">
        <f t="shared" si="10"/>
        <v>0</v>
      </c>
      <c r="V91" s="68">
        <f t="shared" si="11"/>
        <v>0</v>
      </c>
    </row>
    <row r="92" spans="1:22">
      <c r="A92" s="28" t="s">
        <v>465</v>
      </c>
      <c r="B92" s="51" t="s">
        <v>613</v>
      </c>
      <c r="C92" s="37" t="s">
        <v>614</v>
      </c>
      <c r="D92" s="39">
        <f t="shared" si="6"/>
        <v>89.7</v>
      </c>
      <c r="E92" s="3" t="s">
        <v>465</v>
      </c>
      <c r="F92" s="27">
        <f t="shared" si="7"/>
        <v>89.7</v>
      </c>
      <c r="G92" s="39">
        <v>0</v>
      </c>
      <c r="H92" s="39">
        <v>0</v>
      </c>
      <c r="I92" s="39">
        <v>0</v>
      </c>
      <c r="J92" s="20"/>
      <c r="K92" s="20"/>
      <c r="L92" s="20"/>
      <c r="M92" s="38"/>
      <c r="N92" s="38">
        <v>89.7</v>
      </c>
      <c r="O92" s="99"/>
      <c r="P92" s="38"/>
      <c r="Q92" s="72"/>
      <c r="S92" s="68">
        <f t="shared" si="8"/>
        <v>89.7</v>
      </c>
      <c r="T92" s="68">
        <f t="shared" si="9"/>
        <v>0</v>
      </c>
      <c r="U92" s="68">
        <f t="shared" si="10"/>
        <v>0</v>
      </c>
      <c r="V92" s="68">
        <f t="shared" si="11"/>
        <v>0</v>
      </c>
    </row>
    <row r="93" spans="1:22">
      <c r="A93" s="28"/>
      <c r="B93" s="51" t="s">
        <v>422</v>
      </c>
      <c r="C93" s="4" t="s">
        <v>206</v>
      </c>
      <c r="D93" s="39">
        <f t="shared" si="6"/>
        <v>89.699999999999989</v>
      </c>
      <c r="E93" s="3" t="s">
        <v>465</v>
      </c>
      <c r="F93" s="27">
        <f t="shared" si="7"/>
        <v>89.699999999999989</v>
      </c>
      <c r="G93" s="39">
        <v>0</v>
      </c>
      <c r="H93" s="39">
        <v>0</v>
      </c>
      <c r="I93" s="39">
        <v>0</v>
      </c>
      <c r="J93" s="28"/>
      <c r="K93" s="28"/>
      <c r="L93" s="38">
        <v>32.799999999999997</v>
      </c>
      <c r="M93" s="38"/>
      <c r="N93" s="28"/>
      <c r="O93" s="98">
        <v>56.9</v>
      </c>
      <c r="P93" s="28"/>
      <c r="Q93" s="70"/>
      <c r="S93" s="68">
        <f t="shared" si="8"/>
        <v>56.9</v>
      </c>
      <c r="T93" s="68">
        <f t="shared" si="9"/>
        <v>32.799999999999997</v>
      </c>
      <c r="U93" s="68">
        <f t="shared" si="10"/>
        <v>0</v>
      </c>
      <c r="V93" s="68">
        <f t="shared" si="11"/>
        <v>0</v>
      </c>
    </row>
    <row r="94" spans="1:22">
      <c r="A94" s="28" t="s">
        <v>466</v>
      </c>
      <c r="B94" s="51" t="s">
        <v>563</v>
      </c>
      <c r="C94" s="37"/>
      <c r="D94" s="39">
        <f t="shared" si="6"/>
        <v>88.9</v>
      </c>
      <c r="E94" s="3" t="s">
        <v>466</v>
      </c>
      <c r="F94" s="27">
        <f t="shared" si="7"/>
        <v>88.9</v>
      </c>
      <c r="G94" s="39">
        <v>0</v>
      </c>
      <c r="H94" s="39">
        <v>0</v>
      </c>
      <c r="I94" s="39">
        <v>0</v>
      </c>
      <c r="J94" s="20"/>
      <c r="K94" s="20"/>
      <c r="L94" s="20"/>
      <c r="M94" s="38">
        <v>30.4</v>
      </c>
      <c r="N94" s="28">
        <v>58.5</v>
      </c>
      <c r="O94" s="98"/>
      <c r="P94" s="28"/>
      <c r="Q94" s="70"/>
      <c r="S94" s="68">
        <f t="shared" si="8"/>
        <v>58.5</v>
      </c>
      <c r="T94" s="68">
        <f t="shared" si="9"/>
        <v>30.4</v>
      </c>
      <c r="U94" s="68">
        <f t="shared" si="10"/>
        <v>0</v>
      </c>
      <c r="V94" s="68">
        <f t="shared" si="11"/>
        <v>0</v>
      </c>
    </row>
    <row r="95" spans="1:22">
      <c r="A95" s="28" t="s">
        <v>467</v>
      </c>
      <c r="B95" s="51" t="s">
        <v>1247</v>
      </c>
      <c r="C95" s="37" t="s">
        <v>243</v>
      </c>
      <c r="D95" s="39">
        <f t="shared" si="6"/>
        <v>88.8</v>
      </c>
      <c r="E95" s="3" t="s">
        <v>467</v>
      </c>
      <c r="F95" s="27">
        <f t="shared" si="7"/>
        <v>88.8</v>
      </c>
      <c r="G95" s="39">
        <v>0</v>
      </c>
      <c r="H95" s="39">
        <v>0</v>
      </c>
      <c r="I95" s="39">
        <v>0</v>
      </c>
      <c r="J95" s="20"/>
      <c r="K95" s="20"/>
      <c r="L95" s="20"/>
      <c r="M95" s="38"/>
      <c r="N95" s="28"/>
      <c r="O95" s="98">
        <v>88.8</v>
      </c>
      <c r="P95" s="28"/>
      <c r="S95" s="68">
        <f t="shared" si="8"/>
        <v>88.8</v>
      </c>
      <c r="T95" s="68">
        <f t="shared" si="9"/>
        <v>0</v>
      </c>
      <c r="U95" s="68">
        <f t="shared" si="10"/>
        <v>0</v>
      </c>
      <c r="V95" s="68">
        <f t="shared" si="11"/>
        <v>0</v>
      </c>
    </row>
    <row r="96" spans="1:22">
      <c r="A96" s="28" t="s">
        <v>468</v>
      </c>
      <c r="B96" s="51" t="s">
        <v>1317</v>
      </c>
      <c r="C96" s="37" t="s">
        <v>1277</v>
      </c>
      <c r="D96" s="39">
        <f t="shared" si="6"/>
        <v>88.4</v>
      </c>
      <c r="E96" s="3" t="s">
        <v>468</v>
      </c>
      <c r="F96" s="27">
        <f t="shared" si="7"/>
        <v>88.4</v>
      </c>
      <c r="G96" s="39">
        <v>0</v>
      </c>
      <c r="H96" s="39">
        <v>0</v>
      </c>
      <c r="I96" s="39">
        <v>0</v>
      </c>
      <c r="J96" s="20"/>
      <c r="K96" s="20"/>
      <c r="L96" s="20"/>
      <c r="M96" s="38"/>
      <c r="N96" s="28"/>
      <c r="O96" s="98">
        <v>88.4</v>
      </c>
      <c r="P96" s="28"/>
      <c r="Q96" s="71"/>
      <c r="S96" s="68">
        <f t="shared" si="8"/>
        <v>88.4</v>
      </c>
      <c r="T96" s="68">
        <f t="shared" si="9"/>
        <v>0</v>
      </c>
      <c r="U96" s="68">
        <f t="shared" si="10"/>
        <v>0</v>
      </c>
      <c r="V96" s="68">
        <f t="shared" si="11"/>
        <v>0</v>
      </c>
    </row>
    <row r="97" spans="1:22">
      <c r="A97" s="28" t="s">
        <v>469</v>
      </c>
      <c r="B97" s="36" t="s">
        <v>616</v>
      </c>
      <c r="C97" s="37" t="s">
        <v>232</v>
      </c>
      <c r="D97" s="39">
        <f t="shared" si="6"/>
        <v>87.6</v>
      </c>
      <c r="E97" s="3" t="s">
        <v>469</v>
      </c>
      <c r="F97" s="27">
        <f t="shared" si="7"/>
        <v>87.6</v>
      </c>
      <c r="G97" s="39">
        <v>0</v>
      </c>
      <c r="H97" s="39">
        <v>0</v>
      </c>
      <c r="I97" s="39">
        <v>0</v>
      </c>
      <c r="J97" s="20"/>
      <c r="K97" s="20"/>
      <c r="L97" s="20"/>
      <c r="M97" s="38"/>
      <c r="N97" s="38">
        <v>87.6</v>
      </c>
      <c r="O97" s="99"/>
      <c r="P97" s="38"/>
      <c r="Q97" s="72"/>
      <c r="S97" s="68">
        <f t="shared" si="8"/>
        <v>87.6</v>
      </c>
      <c r="T97" s="68">
        <f t="shared" si="9"/>
        <v>0</v>
      </c>
      <c r="U97" s="68">
        <f t="shared" si="10"/>
        <v>0</v>
      </c>
      <c r="V97" s="68">
        <f t="shared" si="11"/>
        <v>0</v>
      </c>
    </row>
    <row r="98" spans="1:22">
      <c r="A98" s="28" t="s">
        <v>470</v>
      </c>
      <c r="B98" s="36" t="s">
        <v>141</v>
      </c>
      <c r="C98" s="37" t="s">
        <v>219</v>
      </c>
      <c r="D98" s="39">
        <f t="shared" si="6"/>
        <v>86.9</v>
      </c>
      <c r="E98" s="3" t="s">
        <v>470</v>
      </c>
      <c r="F98" s="27">
        <f t="shared" si="7"/>
        <v>86.9</v>
      </c>
      <c r="G98" s="39">
        <v>0</v>
      </c>
      <c r="H98" s="39">
        <v>0</v>
      </c>
      <c r="I98" s="39">
        <v>0</v>
      </c>
      <c r="J98" s="28"/>
      <c r="K98" s="38">
        <v>55.6</v>
      </c>
      <c r="L98" s="38">
        <v>31.3</v>
      </c>
      <c r="M98" s="38"/>
      <c r="N98" s="28"/>
      <c r="O98" s="98"/>
      <c r="P98" s="28"/>
      <c r="Q98" s="70"/>
      <c r="S98" s="68">
        <f t="shared" si="8"/>
        <v>55.6</v>
      </c>
      <c r="T98" s="68">
        <f t="shared" si="9"/>
        <v>31.3</v>
      </c>
      <c r="U98" s="68">
        <f t="shared" si="10"/>
        <v>0</v>
      </c>
      <c r="V98" s="68">
        <f t="shared" si="11"/>
        <v>0</v>
      </c>
    </row>
    <row r="99" spans="1:22">
      <c r="A99" s="28" t="s">
        <v>471</v>
      </c>
      <c r="B99" s="51" t="s">
        <v>400</v>
      </c>
      <c r="C99" s="4" t="s">
        <v>243</v>
      </c>
      <c r="D99" s="39">
        <f t="shared" si="6"/>
        <v>86.4</v>
      </c>
      <c r="E99" s="3" t="s">
        <v>471</v>
      </c>
      <c r="F99" s="27">
        <f t="shared" si="7"/>
        <v>86.4</v>
      </c>
      <c r="G99" s="39">
        <v>0</v>
      </c>
      <c r="H99" s="39">
        <v>0</v>
      </c>
      <c r="I99" s="39">
        <v>0</v>
      </c>
      <c r="J99" s="28"/>
      <c r="K99" s="28"/>
      <c r="L99" s="38">
        <v>32.5</v>
      </c>
      <c r="M99" s="38"/>
      <c r="N99" s="28">
        <v>53.9</v>
      </c>
      <c r="O99" s="98"/>
      <c r="P99" s="28"/>
      <c r="Q99" s="70"/>
      <c r="S99" s="68">
        <f t="shared" si="8"/>
        <v>53.9</v>
      </c>
      <c r="T99" s="68">
        <f t="shared" si="9"/>
        <v>32.5</v>
      </c>
      <c r="U99" s="68">
        <f t="shared" si="10"/>
        <v>0</v>
      </c>
      <c r="V99" s="68">
        <f t="shared" si="11"/>
        <v>0</v>
      </c>
    </row>
    <row r="100" spans="1:22">
      <c r="A100" s="28" t="s">
        <v>472</v>
      </c>
      <c r="B100" s="51" t="s">
        <v>346</v>
      </c>
      <c r="C100" s="4" t="s">
        <v>208</v>
      </c>
      <c r="D100" s="39">
        <f t="shared" si="6"/>
        <v>86.3</v>
      </c>
      <c r="E100" s="3" t="s">
        <v>472</v>
      </c>
      <c r="F100" s="27">
        <f t="shared" si="7"/>
        <v>86.3</v>
      </c>
      <c r="G100" s="39">
        <v>0</v>
      </c>
      <c r="H100" s="39">
        <v>0</v>
      </c>
      <c r="I100" s="39">
        <v>0</v>
      </c>
      <c r="J100" s="28"/>
      <c r="K100" s="28"/>
      <c r="L100" s="38">
        <v>86.3</v>
      </c>
      <c r="M100" s="38"/>
      <c r="N100" s="28"/>
      <c r="O100" s="98"/>
      <c r="P100" s="28"/>
      <c r="Q100" s="70"/>
      <c r="S100" s="68">
        <f t="shared" si="8"/>
        <v>86.3</v>
      </c>
      <c r="T100" s="68">
        <f t="shared" si="9"/>
        <v>0</v>
      </c>
      <c r="U100" s="68">
        <f t="shared" si="10"/>
        <v>0</v>
      </c>
      <c r="V100" s="68">
        <f t="shared" si="11"/>
        <v>0</v>
      </c>
    </row>
    <row r="101" spans="1:22">
      <c r="A101" s="28" t="s">
        <v>473</v>
      </c>
      <c r="B101" s="51" t="s">
        <v>398</v>
      </c>
      <c r="C101" s="4" t="s">
        <v>293</v>
      </c>
      <c r="D101" s="39">
        <f t="shared" si="6"/>
        <v>86</v>
      </c>
      <c r="E101" s="3" t="s">
        <v>473</v>
      </c>
      <c r="F101" s="27">
        <f t="shared" si="7"/>
        <v>86</v>
      </c>
      <c r="G101" s="39">
        <v>0</v>
      </c>
      <c r="H101" s="39">
        <v>0</v>
      </c>
      <c r="I101" s="39">
        <v>0</v>
      </c>
      <c r="J101" s="28"/>
      <c r="K101" s="28"/>
      <c r="L101" s="38">
        <v>58.8</v>
      </c>
      <c r="M101" s="38"/>
      <c r="N101" s="28"/>
      <c r="O101" s="98">
        <v>27.2</v>
      </c>
      <c r="P101" s="28"/>
      <c r="Q101" s="70"/>
      <c r="S101" s="68">
        <f t="shared" si="8"/>
        <v>58.8</v>
      </c>
      <c r="T101" s="68">
        <f t="shared" si="9"/>
        <v>27.2</v>
      </c>
      <c r="U101" s="68">
        <f t="shared" si="10"/>
        <v>0</v>
      </c>
      <c r="V101" s="68">
        <f t="shared" si="11"/>
        <v>0</v>
      </c>
    </row>
    <row r="102" spans="1:22">
      <c r="A102" s="28" t="s">
        <v>474</v>
      </c>
      <c r="B102" s="51" t="s">
        <v>618</v>
      </c>
      <c r="C102" s="37" t="s">
        <v>619</v>
      </c>
      <c r="D102" s="39">
        <f t="shared" si="6"/>
        <v>85.6</v>
      </c>
      <c r="E102" s="3" t="s">
        <v>474</v>
      </c>
      <c r="F102" s="27">
        <f t="shared" si="7"/>
        <v>85.6</v>
      </c>
      <c r="G102" s="39">
        <v>0</v>
      </c>
      <c r="H102" s="39">
        <v>0</v>
      </c>
      <c r="I102" s="39">
        <v>0</v>
      </c>
      <c r="J102" s="20"/>
      <c r="K102" s="20"/>
      <c r="L102" s="20"/>
      <c r="M102" s="38"/>
      <c r="N102" s="38">
        <v>85.6</v>
      </c>
      <c r="O102" s="99"/>
      <c r="P102" s="38"/>
      <c r="Q102" s="72"/>
      <c r="S102" s="68">
        <f t="shared" si="8"/>
        <v>85.6</v>
      </c>
      <c r="T102" s="68">
        <f t="shared" si="9"/>
        <v>0</v>
      </c>
      <c r="U102" s="68">
        <f t="shared" si="10"/>
        <v>0</v>
      </c>
      <c r="V102" s="68">
        <f t="shared" si="11"/>
        <v>0</v>
      </c>
    </row>
    <row r="103" spans="1:22">
      <c r="A103" s="28" t="s">
        <v>475</v>
      </c>
      <c r="B103" s="14" t="s">
        <v>20</v>
      </c>
      <c r="C103" s="4" t="s">
        <v>64</v>
      </c>
      <c r="D103" s="39">
        <f t="shared" si="6"/>
        <v>85.2</v>
      </c>
      <c r="E103" s="3" t="s">
        <v>475</v>
      </c>
      <c r="F103" s="27">
        <f t="shared" si="7"/>
        <v>85.2</v>
      </c>
      <c r="G103" s="39">
        <v>0</v>
      </c>
      <c r="H103" s="39">
        <v>0</v>
      </c>
      <c r="I103" s="39">
        <v>0</v>
      </c>
      <c r="J103" s="27">
        <v>85.2</v>
      </c>
      <c r="K103" s="28"/>
      <c r="L103" s="38"/>
      <c r="M103" s="38"/>
      <c r="N103" s="28"/>
      <c r="O103" s="98"/>
      <c r="P103" s="28"/>
      <c r="Q103" s="70"/>
      <c r="S103" s="68">
        <f t="shared" si="8"/>
        <v>85.2</v>
      </c>
      <c r="T103" s="68">
        <f t="shared" si="9"/>
        <v>0</v>
      </c>
      <c r="U103" s="68">
        <f t="shared" si="10"/>
        <v>0</v>
      </c>
      <c r="V103" s="68">
        <f t="shared" si="11"/>
        <v>0</v>
      </c>
    </row>
    <row r="104" spans="1:22">
      <c r="A104" s="28" t="s">
        <v>476</v>
      </c>
      <c r="B104" s="51" t="s">
        <v>1250</v>
      </c>
      <c r="C104" s="37" t="s">
        <v>1251</v>
      </c>
      <c r="D104" s="39">
        <f t="shared" si="6"/>
        <v>85.1</v>
      </c>
      <c r="E104" s="3" t="s">
        <v>476</v>
      </c>
      <c r="F104" s="27">
        <f t="shared" si="7"/>
        <v>85.1</v>
      </c>
      <c r="G104" s="39">
        <v>0</v>
      </c>
      <c r="H104" s="39">
        <v>0</v>
      </c>
      <c r="I104" s="39">
        <v>0</v>
      </c>
      <c r="J104" s="20"/>
      <c r="K104" s="20"/>
      <c r="L104" s="20"/>
      <c r="M104" s="38"/>
      <c r="N104" s="28"/>
      <c r="O104" s="98">
        <v>85.1</v>
      </c>
      <c r="P104" s="28"/>
      <c r="S104" s="68">
        <f t="shared" si="8"/>
        <v>85.1</v>
      </c>
      <c r="T104" s="68">
        <f t="shared" si="9"/>
        <v>0</v>
      </c>
      <c r="U104" s="68">
        <f t="shared" si="10"/>
        <v>0</v>
      </c>
      <c r="V104" s="68">
        <f t="shared" si="11"/>
        <v>0</v>
      </c>
    </row>
    <row r="105" spans="1:22">
      <c r="A105" s="28" t="s">
        <v>477</v>
      </c>
      <c r="B105" s="51" t="s">
        <v>759</v>
      </c>
      <c r="C105" s="37" t="s">
        <v>606</v>
      </c>
      <c r="D105" s="39">
        <f t="shared" si="6"/>
        <v>85</v>
      </c>
      <c r="E105" s="3" t="s">
        <v>477</v>
      </c>
      <c r="F105" s="27">
        <f t="shared" si="7"/>
        <v>85</v>
      </c>
      <c r="G105" s="39">
        <v>0</v>
      </c>
      <c r="H105" s="39">
        <v>0</v>
      </c>
      <c r="I105" s="39">
        <v>0</v>
      </c>
      <c r="J105" s="20"/>
      <c r="K105" s="20"/>
      <c r="L105" s="20"/>
      <c r="M105" s="38"/>
      <c r="N105" s="38">
        <v>85</v>
      </c>
      <c r="O105" s="99"/>
      <c r="P105" s="38"/>
      <c r="Q105" s="72"/>
      <c r="S105" s="68">
        <f t="shared" si="8"/>
        <v>85</v>
      </c>
      <c r="T105" s="68">
        <f t="shared" si="9"/>
        <v>0</v>
      </c>
      <c r="U105" s="68">
        <f t="shared" si="10"/>
        <v>0</v>
      </c>
      <c r="V105" s="68">
        <f t="shared" si="11"/>
        <v>0</v>
      </c>
    </row>
    <row r="106" spans="1:22">
      <c r="A106" s="28"/>
      <c r="B106" s="36" t="s">
        <v>808</v>
      </c>
      <c r="C106" s="37" t="s">
        <v>243</v>
      </c>
      <c r="D106" s="39">
        <f t="shared" si="6"/>
        <v>85</v>
      </c>
      <c r="E106" s="3" t="s">
        <v>477</v>
      </c>
      <c r="F106" s="27">
        <f t="shared" si="7"/>
        <v>85</v>
      </c>
      <c r="G106" s="39">
        <v>0</v>
      </c>
      <c r="H106" s="39">
        <v>0</v>
      </c>
      <c r="I106" s="39">
        <v>0</v>
      </c>
      <c r="J106" s="20"/>
      <c r="K106" s="20"/>
      <c r="L106" s="20"/>
      <c r="M106" s="38"/>
      <c r="N106" s="38">
        <v>40.299999999999997</v>
      </c>
      <c r="O106" s="99">
        <v>44.7</v>
      </c>
      <c r="P106" s="38"/>
      <c r="Q106" s="72"/>
      <c r="S106" s="68">
        <f t="shared" si="8"/>
        <v>44.7</v>
      </c>
      <c r="T106" s="68">
        <f t="shared" si="9"/>
        <v>40.299999999999997</v>
      </c>
      <c r="U106" s="68">
        <f t="shared" si="10"/>
        <v>0</v>
      </c>
      <c r="V106" s="68">
        <f t="shared" si="11"/>
        <v>0</v>
      </c>
    </row>
    <row r="107" spans="1:22">
      <c r="A107" s="28"/>
      <c r="B107" s="51" t="s">
        <v>1357</v>
      </c>
      <c r="C107" s="37" t="s">
        <v>806</v>
      </c>
      <c r="D107" s="39">
        <f t="shared" si="6"/>
        <v>85</v>
      </c>
      <c r="E107" s="3" t="s">
        <v>477</v>
      </c>
      <c r="F107" s="27">
        <f t="shared" si="7"/>
        <v>85</v>
      </c>
      <c r="G107" s="39">
        <v>0</v>
      </c>
      <c r="H107" s="39">
        <v>0</v>
      </c>
      <c r="I107" s="39">
        <v>0</v>
      </c>
      <c r="J107" s="20"/>
      <c r="K107" s="20"/>
      <c r="L107" s="20"/>
      <c r="M107" s="38"/>
      <c r="N107" s="28"/>
      <c r="O107" s="98">
        <v>85</v>
      </c>
      <c r="P107" s="28"/>
      <c r="Q107" s="71"/>
      <c r="S107" s="68">
        <f t="shared" si="8"/>
        <v>85</v>
      </c>
      <c r="T107" s="68">
        <f t="shared" si="9"/>
        <v>0</v>
      </c>
      <c r="U107" s="68">
        <f t="shared" si="10"/>
        <v>0</v>
      </c>
      <c r="V107" s="68">
        <f t="shared" si="11"/>
        <v>0</v>
      </c>
    </row>
    <row r="108" spans="1:22">
      <c r="A108" s="28" t="s">
        <v>478</v>
      </c>
      <c r="B108" s="51" t="s">
        <v>373</v>
      </c>
      <c r="C108" s="4" t="s">
        <v>252</v>
      </c>
      <c r="D108" s="39">
        <f t="shared" si="6"/>
        <v>84.5</v>
      </c>
      <c r="E108" s="3" t="s">
        <v>478</v>
      </c>
      <c r="F108" s="27">
        <f t="shared" si="7"/>
        <v>84.5</v>
      </c>
      <c r="G108" s="39">
        <v>0</v>
      </c>
      <c r="H108" s="39">
        <v>0</v>
      </c>
      <c r="I108" s="39">
        <v>0</v>
      </c>
      <c r="J108" s="28"/>
      <c r="K108" s="28"/>
      <c r="L108" s="38">
        <v>53.4</v>
      </c>
      <c r="M108" s="38"/>
      <c r="N108" s="28">
        <v>1</v>
      </c>
      <c r="O108" s="98">
        <v>30.1</v>
      </c>
      <c r="P108" s="28"/>
      <c r="Q108" s="70"/>
      <c r="S108" s="68">
        <f t="shared" si="8"/>
        <v>53.4</v>
      </c>
      <c r="T108" s="68">
        <f t="shared" si="9"/>
        <v>30.1</v>
      </c>
      <c r="U108" s="68">
        <f t="shared" si="10"/>
        <v>1</v>
      </c>
      <c r="V108" s="68">
        <f t="shared" si="11"/>
        <v>0</v>
      </c>
    </row>
    <row r="109" spans="1:22">
      <c r="A109" s="28" t="s">
        <v>479</v>
      </c>
      <c r="B109" s="36" t="s">
        <v>621</v>
      </c>
      <c r="C109" s="37" t="s">
        <v>243</v>
      </c>
      <c r="D109" s="39">
        <f t="shared" si="6"/>
        <v>83.5</v>
      </c>
      <c r="E109" s="3" t="s">
        <v>479</v>
      </c>
      <c r="F109" s="27">
        <f t="shared" si="7"/>
        <v>83.5</v>
      </c>
      <c r="G109" s="39">
        <v>0</v>
      </c>
      <c r="H109" s="39">
        <v>0</v>
      </c>
      <c r="I109" s="39">
        <v>0</v>
      </c>
      <c r="J109" s="20"/>
      <c r="K109" s="20"/>
      <c r="L109" s="20"/>
      <c r="M109" s="38"/>
      <c r="N109" s="38">
        <v>83.5</v>
      </c>
      <c r="O109" s="99"/>
      <c r="P109" s="38"/>
      <c r="Q109" s="72"/>
      <c r="S109" s="68">
        <f t="shared" si="8"/>
        <v>83.5</v>
      </c>
      <c r="T109" s="68">
        <f t="shared" si="9"/>
        <v>0</v>
      </c>
      <c r="U109" s="68">
        <f t="shared" si="10"/>
        <v>0</v>
      </c>
      <c r="V109" s="68">
        <f t="shared" si="11"/>
        <v>0</v>
      </c>
    </row>
    <row r="110" spans="1:22">
      <c r="A110" s="28" t="s">
        <v>480</v>
      </c>
      <c r="B110" s="36" t="s">
        <v>760</v>
      </c>
      <c r="C110" s="37" t="s">
        <v>761</v>
      </c>
      <c r="D110" s="39">
        <f t="shared" si="6"/>
        <v>83.2</v>
      </c>
      <c r="E110" s="3" t="s">
        <v>480</v>
      </c>
      <c r="F110" s="27">
        <f t="shared" si="7"/>
        <v>83.2</v>
      </c>
      <c r="G110" s="39">
        <v>0</v>
      </c>
      <c r="H110" s="39">
        <v>0</v>
      </c>
      <c r="I110" s="39">
        <v>0</v>
      </c>
      <c r="J110" s="20"/>
      <c r="K110" s="20"/>
      <c r="L110" s="20"/>
      <c r="M110" s="38"/>
      <c r="N110" s="38">
        <v>83.2</v>
      </c>
      <c r="O110" s="99"/>
      <c r="P110" s="38"/>
      <c r="Q110" s="72"/>
      <c r="S110" s="68">
        <f t="shared" si="8"/>
        <v>83.2</v>
      </c>
      <c r="T110" s="68">
        <f t="shared" si="9"/>
        <v>0</v>
      </c>
      <c r="U110" s="68">
        <f t="shared" si="10"/>
        <v>0</v>
      </c>
      <c r="V110" s="68">
        <f t="shared" si="11"/>
        <v>0</v>
      </c>
    </row>
    <row r="111" spans="1:22">
      <c r="A111" s="28" t="s">
        <v>481</v>
      </c>
      <c r="B111" s="51" t="s">
        <v>365</v>
      </c>
      <c r="C111" s="4" t="s">
        <v>63</v>
      </c>
      <c r="D111" s="39">
        <f t="shared" si="6"/>
        <v>82.8</v>
      </c>
      <c r="E111" s="3" t="s">
        <v>481</v>
      </c>
      <c r="F111" s="27">
        <f t="shared" si="7"/>
        <v>82.8</v>
      </c>
      <c r="G111" s="39">
        <v>0</v>
      </c>
      <c r="H111" s="39">
        <v>0</v>
      </c>
      <c r="I111" s="39">
        <v>0</v>
      </c>
      <c r="J111" s="28"/>
      <c r="K111" s="28"/>
      <c r="L111" s="38">
        <v>1</v>
      </c>
      <c r="M111" s="38">
        <v>9.3000000000000007</v>
      </c>
      <c r="N111" s="28">
        <v>72.5</v>
      </c>
      <c r="O111" s="98"/>
      <c r="P111" s="28"/>
      <c r="Q111" s="70"/>
      <c r="S111" s="68">
        <f t="shared" si="8"/>
        <v>72.5</v>
      </c>
      <c r="T111" s="68">
        <f t="shared" si="9"/>
        <v>9.3000000000000007</v>
      </c>
      <c r="U111" s="68">
        <f t="shared" si="10"/>
        <v>1</v>
      </c>
      <c r="V111" s="68">
        <f t="shared" si="11"/>
        <v>0</v>
      </c>
    </row>
    <row r="112" spans="1:22">
      <c r="A112" s="28"/>
      <c r="B112" s="51" t="s">
        <v>1359</v>
      </c>
      <c r="C112" s="37" t="s">
        <v>806</v>
      </c>
      <c r="D112" s="39">
        <f t="shared" si="6"/>
        <v>82.8</v>
      </c>
      <c r="E112" s="3" t="s">
        <v>481</v>
      </c>
      <c r="F112" s="27">
        <f t="shared" si="7"/>
        <v>82.8</v>
      </c>
      <c r="G112" s="39">
        <v>0</v>
      </c>
      <c r="H112" s="39">
        <v>0</v>
      </c>
      <c r="I112" s="39">
        <v>0</v>
      </c>
      <c r="J112" s="20"/>
      <c r="K112" s="20"/>
      <c r="L112" s="20"/>
      <c r="M112" s="38"/>
      <c r="N112" s="28"/>
      <c r="O112" s="98">
        <v>82.8</v>
      </c>
      <c r="P112" s="28"/>
      <c r="Q112" s="71"/>
      <c r="S112" s="68">
        <f t="shared" si="8"/>
        <v>82.8</v>
      </c>
      <c r="T112" s="68">
        <f t="shared" si="9"/>
        <v>0</v>
      </c>
      <c r="U112" s="68">
        <f t="shared" si="10"/>
        <v>0</v>
      </c>
      <c r="V112" s="68">
        <f t="shared" si="11"/>
        <v>0</v>
      </c>
    </row>
    <row r="113" spans="1:22">
      <c r="A113" s="28" t="s">
        <v>482</v>
      </c>
      <c r="B113" s="51" t="s">
        <v>369</v>
      </c>
      <c r="C113" s="4" t="s">
        <v>246</v>
      </c>
      <c r="D113" s="39">
        <f t="shared" si="6"/>
        <v>82.5</v>
      </c>
      <c r="E113" s="3" t="s">
        <v>482</v>
      </c>
      <c r="F113" s="27">
        <f t="shared" si="7"/>
        <v>82.5</v>
      </c>
      <c r="G113" s="39">
        <v>0</v>
      </c>
      <c r="H113" s="39">
        <v>0</v>
      </c>
      <c r="I113" s="39">
        <v>0</v>
      </c>
      <c r="J113" s="28"/>
      <c r="K113" s="28"/>
      <c r="L113" s="38">
        <v>82.5</v>
      </c>
      <c r="M113" s="38"/>
      <c r="N113" s="28"/>
      <c r="O113" s="98"/>
      <c r="P113" s="28"/>
      <c r="Q113" s="70"/>
      <c r="S113" s="68">
        <f t="shared" si="8"/>
        <v>82.5</v>
      </c>
      <c r="T113" s="68">
        <f t="shared" si="9"/>
        <v>0</v>
      </c>
      <c r="U113" s="68">
        <f t="shared" si="10"/>
        <v>0</v>
      </c>
      <c r="V113" s="68">
        <f t="shared" si="11"/>
        <v>0</v>
      </c>
    </row>
    <row r="114" spans="1:22">
      <c r="A114" s="28" t="s">
        <v>483</v>
      </c>
      <c r="B114" s="51" t="s">
        <v>763</v>
      </c>
      <c r="C114" s="37" t="s">
        <v>764</v>
      </c>
      <c r="D114" s="39">
        <f t="shared" si="6"/>
        <v>82.4</v>
      </c>
      <c r="E114" s="3" t="s">
        <v>483</v>
      </c>
      <c r="F114" s="27">
        <f t="shared" si="7"/>
        <v>82.4</v>
      </c>
      <c r="G114" s="39">
        <v>0</v>
      </c>
      <c r="H114" s="39">
        <v>0</v>
      </c>
      <c r="I114" s="39">
        <v>0</v>
      </c>
      <c r="J114" s="20"/>
      <c r="K114" s="20"/>
      <c r="L114" s="20"/>
      <c r="M114" s="38"/>
      <c r="N114" s="38">
        <v>81.400000000000006</v>
      </c>
      <c r="O114" s="99">
        <v>1</v>
      </c>
      <c r="P114" s="38"/>
      <c r="Q114" s="72"/>
      <c r="S114" s="68">
        <f t="shared" si="8"/>
        <v>81.400000000000006</v>
      </c>
      <c r="T114" s="68">
        <f t="shared" si="9"/>
        <v>1</v>
      </c>
      <c r="U114" s="68">
        <f t="shared" si="10"/>
        <v>0</v>
      </c>
      <c r="V114" s="68">
        <f t="shared" si="11"/>
        <v>0</v>
      </c>
    </row>
    <row r="115" spans="1:22">
      <c r="A115" s="28" t="s">
        <v>484</v>
      </c>
      <c r="B115" s="36" t="s">
        <v>710</v>
      </c>
      <c r="C115" s="37" t="s">
        <v>625</v>
      </c>
      <c r="D115" s="39">
        <f t="shared" si="6"/>
        <v>82</v>
      </c>
      <c r="E115" s="3" t="s">
        <v>484</v>
      </c>
      <c r="F115" s="27">
        <f t="shared" si="7"/>
        <v>82</v>
      </c>
      <c r="G115" s="39">
        <v>0</v>
      </c>
      <c r="H115" s="39">
        <v>0</v>
      </c>
      <c r="I115" s="39">
        <v>0</v>
      </c>
      <c r="J115" s="20"/>
      <c r="K115" s="20"/>
      <c r="L115" s="20"/>
      <c r="M115" s="38"/>
      <c r="N115" s="38">
        <v>82</v>
      </c>
      <c r="O115" s="99"/>
      <c r="P115" s="38"/>
      <c r="Q115" s="72"/>
      <c r="S115" s="68">
        <f t="shared" si="8"/>
        <v>82</v>
      </c>
      <c r="T115" s="68">
        <f t="shared" si="9"/>
        <v>0</v>
      </c>
      <c r="U115" s="68">
        <f t="shared" si="10"/>
        <v>0</v>
      </c>
      <c r="V115" s="68">
        <f t="shared" si="11"/>
        <v>0</v>
      </c>
    </row>
    <row r="116" spans="1:22">
      <c r="A116" s="28" t="s">
        <v>485</v>
      </c>
      <c r="B116" s="51" t="s">
        <v>1254</v>
      </c>
      <c r="C116" s="37" t="s">
        <v>619</v>
      </c>
      <c r="D116" s="39">
        <f t="shared" si="6"/>
        <v>81.3</v>
      </c>
      <c r="E116" s="3" t="s">
        <v>485</v>
      </c>
      <c r="F116" s="27">
        <f t="shared" si="7"/>
        <v>81.3</v>
      </c>
      <c r="G116" s="39">
        <v>0</v>
      </c>
      <c r="H116" s="39">
        <v>0</v>
      </c>
      <c r="I116" s="39">
        <v>0</v>
      </c>
      <c r="J116" s="20"/>
      <c r="K116" s="20"/>
      <c r="L116" s="20"/>
      <c r="M116" s="38"/>
      <c r="N116" s="28"/>
      <c r="O116" s="98">
        <v>81.3</v>
      </c>
      <c r="P116" s="28"/>
      <c r="Q116" s="71"/>
      <c r="S116" s="68">
        <f t="shared" si="8"/>
        <v>81.3</v>
      </c>
      <c r="T116" s="68">
        <f t="shared" si="9"/>
        <v>0</v>
      </c>
      <c r="U116" s="68">
        <f t="shared" si="10"/>
        <v>0</v>
      </c>
      <c r="V116" s="68">
        <f t="shared" si="11"/>
        <v>0</v>
      </c>
    </row>
    <row r="117" spans="1:22">
      <c r="A117" s="28" t="s">
        <v>486</v>
      </c>
      <c r="B117" s="51" t="s">
        <v>423</v>
      </c>
      <c r="C117" s="4" t="s">
        <v>206</v>
      </c>
      <c r="D117" s="39">
        <f t="shared" si="6"/>
        <v>81.099999999999994</v>
      </c>
      <c r="E117" s="3" t="s">
        <v>486</v>
      </c>
      <c r="F117" s="27">
        <f t="shared" si="7"/>
        <v>81.099999999999994</v>
      </c>
      <c r="G117" s="39">
        <v>0</v>
      </c>
      <c r="H117" s="39">
        <v>0</v>
      </c>
      <c r="I117" s="39">
        <v>0</v>
      </c>
      <c r="J117" s="28"/>
      <c r="K117" s="28"/>
      <c r="L117" s="38">
        <v>27.5</v>
      </c>
      <c r="M117" s="38"/>
      <c r="N117" s="28"/>
      <c r="O117" s="98">
        <v>53.6</v>
      </c>
      <c r="P117" s="28"/>
      <c r="Q117" s="70"/>
      <c r="S117" s="68">
        <f t="shared" si="8"/>
        <v>53.6</v>
      </c>
      <c r="T117" s="68">
        <f t="shared" si="9"/>
        <v>27.5</v>
      </c>
      <c r="U117" s="68">
        <f t="shared" si="10"/>
        <v>0</v>
      </c>
      <c r="V117" s="68">
        <f t="shared" si="11"/>
        <v>0</v>
      </c>
    </row>
    <row r="118" spans="1:22">
      <c r="A118" s="28" t="s">
        <v>487</v>
      </c>
      <c r="B118" s="51" t="s">
        <v>1361</v>
      </c>
      <c r="C118" s="37" t="s">
        <v>806</v>
      </c>
      <c r="D118" s="39">
        <f t="shared" si="6"/>
        <v>80.599999999999994</v>
      </c>
      <c r="E118" s="3" t="s">
        <v>487</v>
      </c>
      <c r="F118" s="27">
        <f t="shared" si="7"/>
        <v>80.599999999999994</v>
      </c>
      <c r="G118" s="39">
        <v>0</v>
      </c>
      <c r="H118" s="39">
        <v>0</v>
      </c>
      <c r="I118" s="39">
        <v>0</v>
      </c>
      <c r="J118" s="20"/>
      <c r="K118" s="20"/>
      <c r="L118" s="20"/>
      <c r="M118" s="38"/>
      <c r="N118" s="28"/>
      <c r="O118" s="98">
        <v>80.599999999999994</v>
      </c>
      <c r="P118" s="28"/>
      <c r="Q118" s="71"/>
      <c r="S118" s="68">
        <f t="shared" si="8"/>
        <v>80.599999999999994</v>
      </c>
      <c r="T118" s="68">
        <f t="shared" si="9"/>
        <v>0</v>
      </c>
      <c r="U118" s="68">
        <f t="shared" si="10"/>
        <v>0</v>
      </c>
      <c r="V118" s="68">
        <f t="shared" si="11"/>
        <v>0</v>
      </c>
    </row>
    <row r="119" spans="1:22">
      <c r="A119" s="28" t="s">
        <v>488</v>
      </c>
      <c r="B119" s="36" t="s">
        <v>887</v>
      </c>
      <c r="C119" s="37" t="s">
        <v>653</v>
      </c>
      <c r="D119" s="39">
        <f t="shared" si="6"/>
        <v>80.5</v>
      </c>
      <c r="E119" s="3" t="s">
        <v>488</v>
      </c>
      <c r="F119" s="27">
        <f t="shared" si="7"/>
        <v>80.5</v>
      </c>
      <c r="G119" s="39">
        <v>0</v>
      </c>
      <c r="H119" s="39">
        <v>0</v>
      </c>
      <c r="I119" s="39">
        <v>0</v>
      </c>
      <c r="J119" s="20"/>
      <c r="K119" s="20"/>
      <c r="L119" s="20"/>
      <c r="M119" s="38"/>
      <c r="N119" s="38">
        <v>30.9</v>
      </c>
      <c r="O119" s="99">
        <v>49.6</v>
      </c>
      <c r="P119" s="38"/>
      <c r="Q119" s="72"/>
      <c r="S119" s="68">
        <f t="shared" si="8"/>
        <v>49.6</v>
      </c>
      <c r="T119" s="68">
        <f t="shared" si="9"/>
        <v>30.9</v>
      </c>
      <c r="U119" s="68">
        <f t="shared" si="10"/>
        <v>0</v>
      </c>
      <c r="V119" s="68">
        <f t="shared" si="11"/>
        <v>0</v>
      </c>
    </row>
    <row r="120" spans="1:22">
      <c r="A120" s="28" t="s">
        <v>489</v>
      </c>
      <c r="B120" s="36" t="s">
        <v>766</v>
      </c>
      <c r="C120" s="37" t="s">
        <v>243</v>
      </c>
      <c r="D120" s="39">
        <f t="shared" si="6"/>
        <v>79.599999999999994</v>
      </c>
      <c r="E120" s="3" t="s">
        <v>489</v>
      </c>
      <c r="F120" s="27">
        <f t="shared" si="7"/>
        <v>79.599999999999994</v>
      </c>
      <c r="G120" s="39">
        <v>0</v>
      </c>
      <c r="H120" s="39">
        <v>0</v>
      </c>
      <c r="I120" s="39">
        <v>0</v>
      </c>
      <c r="J120" s="20"/>
      <c r="K120" s="20"/>
      <c r="L120" s="20"/>
      <c r="M120" s="38"/>
      <c r="N120" s="38">
        <v>79.599999999999994</v>
      </c>
      <c r="O120" s="99"/>
      <c r="P120" s="38"/>
      <c r="Q120" s="72"/>
      <c r="S120" s="68">
        <f t="shared" si="8"/>
        <v>79.599999999999994</v>
      </c>
      <c r="T120" s="68">
        <f t="shared" si="9"/>
        <v>0</v>
      </c>
      <c r="U120" s="68">
        <f t="shared" si="10"/>
        <v>0</v>
      </c>
      <c r="V120" s="68">
        <f t="shared" si="11"/>
        <v>0</v>
      </c>
    </row>
    <row r="121" spans="1:22">
      <c r="A121" s="28" t="s">
        <v>490</v>
      </c>
      <c r="B121" s="51" t="s">
        <v>712</v>
      </c>
      <c r="C121" s="37" t="s">
        <v>664</v>
      </c>
      <c r="D121" s="39">
        <f t="shared" si="6"/>
        <v>79</v>
      </c>
      <c r="E121" s="3" t="s">
        <v>490</v>
      </c>
      <c r="F121" s="27">
        <f t="shared" si="7"/>
        <v>79</v>
      </c>
      <c r="G121" s="39">
        <v>0</v>
      </c>
      <c r="H121" s="39">
        <v>0</v>
      </c>
      <c r="I121" s="39">
        <v>0</v>
      </c>
      <c r="J121" s="20"/>
      <c r="K121" s="20"/>
      <c r="L121" s="20"/>
      <c r="M121" s="38"/>
      <c r="N121" s="38">
        <v>79</v>
      </c>
      <c r="O121" s="99"/>
      <c r="P121" s="38"/>
      <c r="Q121" s="72"/>
      <c r="S121" s="68">
        <f t="shared" si="8"/>
        <v>79</v>
      </c>
      <c r="T121" s="68">
        <f t="shared" si="9"/>
        <v>0</v>
      </c>
      <c r="U121" s="68">
        <f t="shared" si="10"/>
        <v>0</v>
      </c>
      <c r="V121" s="68">
        <f t="shared" si="11"/>
        <v>0</v>
      </c>
    </row>
    <row r="122" spans="1:22">
      <c r="A122" s="28" t="s">
        <v>491</v>
      </c>
      <c r="B122" s="51" t="s">
        <v>1363</v>
      </c>
      <c r="C122" s="37" t="s">
        <v>806</v>
      </c>
      <c r="D122" s="39">
        <f t="shared" si="6"/>
        <v>78.400000000000006</v>
      </c>
      <c r="E122" s="3" t="s">
        <v>491</v>
      </c>
      <c r="F122" s="27">
        <f t="shared" si="7"/>
        <v>78.400000000000006</v>
      </c>
      <c r="G122" s="39">
        <v>0</v>
      </c>
      <c r="H122" s="39">
        <v>0</v>
      </c>
      <c r="I122" s="39">
        <v>0</v>
      </c>
      <c r="J122" s="20"/>
      <c r="K122" s="20"/>
      <c r="L122" s="20"/>
      <c r="M122" s="38"/>
      <c r="N122" s="28"/>
      <c r="O122" s="98">
        <v>78.400000000000006</v>
      </c>
      <c r="P122" s="28"/>
      <c r="Q122" s="71"/>
      <c r="S122" s="68">
        <f t="shared" si="8"/>
        <v>78.400000000000006</v>
      </c>
      <c r="T122" s="68">
        <f t="shared" si="9"/>
        <v>0</v>
      </c>
      <c r="U122" s="68">
        <f t="shared" si="10"/>
        <v>0</v>
      </c>
      <c r="V122" s="68">
        <f t="shared" si="11"/>
        <v>0</v>
      </c>
    </row>
    <row r="123" spans="1:22">
      <c r="A123" s="28" t="s">
        <v>492</v>
      </c>
      <c r="B123" s="51" t="s">
        <v>624</v>
      </c>
      <c r="C123" s="37" t="s">
        <v>625</v>
      </c>
      <c r="D123" s="39">
        <f t="shared" si="6"/>
        <v>77.3</v>
      </c>
      <c r="E123" s="3" t="s">
        <v>492</v>
      </c>
      <c r="F123" s="27">
        <f t="shared" si="7"/>
        <v>77.3</v>
      </c>
      <c r="G123" s="39">
        <v>0</v>
      </c>
      <c r="H123" s="39">
        <v>0</v>
      </c>
      <c r="I123" s="39">
        <v>0</v>
      </c>
      <c r="J123" s="20"/>
      <c r="K123" s="20"/>
      <c r="L123" s="20"/>
      <c r="M123" s="38"/>
      <c r="N123" s="38">
        <v>77.3</v>
      </c>
      <c r="O123" s="99"/>
      <c r="P123" s="38"/>
      <c r="Q123" s="72"/>
      <c r="S123" s="68">
        <f t="shared" si="8"/>
        <v>77.3</v>
      </c>
      <c r="T123" s="68">
        <f t="shared" si="9"/>
        <v>0</v>
      </c>
      <c r="U123" s="68">
        <f t="shared" si="10"/>
        <v>0</v>
      </c>
      <c r="V123" s="68">
        <f t="shared" si="11"/>
        <v>0</v>
      </c>
    </row>
    <row r="124" spans="1:22">
      <c r="A124" s="28" t="s">
        <v>493</v>
      </c>
      <c r="B124" s="36" t="s">
        <v>714</v>
      </c>
      <c r="C124" s="37" t="s">
        <v>646</v>
      </c>
      <c r="D124" s="39">
        <f t="shared" si="6"/>
        <v>76</v>
      </c>
      <c r="E124" s="3" t="s">
        <v>493</v>
      </c>
      <c r="F124" s="27">
        <f t="shared" si="7"/>
        <v>76</v>
      </c>
      <c r="G124" s="39">
        <v>0</v>
      </c>
      <c r="H124" s="39">
        <v>0</v>
      </c>
      <c r="I124" s="39">
        <v>0</v>
      </c>
      <c r="J124" s="20"/>
      <c r="K124" s="20"/>
      <c r="L124" s="20"/>
      <c r="M124" s="38"/>
      <c r="N124" s="38">
        <v>76</v>
      </c>
      <c r="O124" s="99"/>
      <c r="P124" s="38"/>
      <c r="Q124" s="72"/>
      <c r="S124" s="68">
        <f t="shared" si="8"/>
        <v>76</v>
      </c>
      <c r="T124" s="68">
        <f t="shared" si="9"/>
        <v>0</v>
      </c>
      <c r="U124" s="68">
        <f t="shared" si="10"/>
        <v>0</v>
      </c>
      <c r="V124" s="68">
        <f t="shared" si="11"/>
        <v>0</v>
      </c>
    </row>
    <row r="125" spans="1:22">
      <c r="A125" s="28" t="s">
        <v>494</v>
      </c>
      <c r="B125" s="56" t="s">
        <v>347</v>
      </c>
      <c r="C125" s="37" t="s">
        <v>64</v>
      </c>
      <c r="D125" s="39">
        <f t="shared" si="6"/>
        <v>75.3</v>
      </c>
      <c r="E125" s="3" t="s">
        <v>494</v>
      </c>
      <c r="F125" s="27">
        <f t="shared" si="7"/>
        <v>75.3</v>
      </c>
      <c r="G125" s="39">
        <v>0</v>
      </c>
      <c r="H125" s="39">
        <v>0</v>
      </c>
      <c r="I125" s="39">
        <v>0</v>
      </c>
      <c r="J125" s="28"/>
      <c r="K125" s="28"/>
      <c r="L125" s="38">
        <v>75.3</v>
      </c>
      <c r="M125" s="38"/>
      <c r="N125" s="28"/>
      <c r="O125" s="98"/>
      <c r="P125" s="28"/>
      <c r="Q125" s="70"/>
      <c r="S125" s="68">
        <f t="shared" si="8"/>
        <v>75.3</v>
      </c>
      <c r="T125" s="68">
        <f t="shared" si="9"/>
        <v>0</v>
      </c>
      <c r="U125" s="68">
        <f t="shared" si="10"/>
        <v>0</v>
      </c>
      <c r="V125" s="68">
        <f t="shared" si="11"/>
        <v>0</v>
      </c>
    </row>
    <row r="126" spans="1:22">
      <c r="A126" s="28" t="s">
        <v>495</v>
      </c>
      <c r="B126" s="51" t="s">
        <v>377</v>
      </c>
      <c r="C126" s="4" t="s">
        <v>63</v>
      </c>
      <c r="D126" s="39">
        <f t="shared" si="6"/>
        <v>75</v>
      </c>
      <c r="E126" s="3" t="s">
        <v>495</v>
      </c>
      <c r="F126" s="27">
        <f t="shared" si="7"/>
        <v>75</v>
      </c>
      <c r="G126" s="39">
        <v>0</v>
      </c>
      <c r="H126" s="39">
        <v>0</v>
      </c>
      <c r="I126" s="39">
        <v>0</v>
      </c>
      <c r="J126" s="28"/>
      <c r="K126" s="28"/>
      <c r="L126" s="38">
        <v>18.5</v>
      </c>
      <c r="M126" s="38">
        <v>1</v>
      </c>
      <c r="N126" s="28"/>
      <c r="O126" s="98">
        <v>18.5</v>
      </c>
      <c r="P126" s="28">
        <v>37</v>
      </c>
      <c r="Q126" s="70"/>
      <c r="S126" s="68">
        <f t="shared" si="8"/>
        <v>37</v>
      </c>
      <c r="T126" s="68">
        <f t="shared" si="9"/>
        <v>18.5</v>
      </c>
      <c r="U126" s="68">
        <f t="shared" si="10"/>
        <v>18.5</v>
      </c>
      <c r="V126" s="68">
        <f t="shared" si="11"/>
        <v>1</v>
      </c>
    </row>
    <row r="127" spans="1:22">
      <c r="A127" s="28" t="s">
        <v>496</v>
      </c>
      <c r="B127" s="51" t="s">
        <v>390</v>
      </c>
      <c r="C127" s="4" t="s">
        <v>219</v>
      </c>
      <c r="D127" s="39">
        <f t="shared" si="6"/>
        <v>74.5</v>
      </c>
      <c r="E127" s="3" t="s">
        <v>496</v>
      </c>
      <c r="F127" s="27">
        <f t="shared" si="7"/>
        <v>74.5</v>
      </c>
      <c r="G127" s="39">
        <v>0</v>
      </c>
      <c r="H127" s="39">
        <v>0</v>
      </c>
      <c r="I127" s="39">
        <v>0</v>
      </c>
      <c r="J127" s="28"/>
      <c r="K127" s="28"/>
      <c r="L127" s="38">
        <v>23.9</v>
      </c>
      <c r="M127" s="38">
        <v>43</v>
      </c>
      <c r="N127" s="28">
        <v>1</v>
      </c>
      <c r="O127" s="98">
        <v>6.6</v>
      </c>
      <c r="P127" s="28"/>
      <c r="Q127" s="70"/>
      <c r="S127" s="68">
        <f t="shared" si="8"/>
        <v>43</v>
      </c>
      <c r="T127" s="68">
        <f t="shared" si="9"/>
        <v>23.9</v>
      </c>
      <c r="U127" s="68">
        <f t="shared" si="10"/>
        <v>6.6</v>
      </c>
      <c r="V127" s="68">
        <f t="shared" si="11"/>
        <v>1</v>
      </c>
    </row>
    <row r="128" spans="1:22">
      <c r="A128" s="28" t="s">
        <v>497</v>
      </c>
      <c r="B128" s="36" t="s">
        <v>771</v>
      </c>
      <c r="C128" s="37" t="s">
        <v>288</v>
      </c>
      <c r="D128" s="39">
        <f t="shared" si="6"/>
        <v>74.3</v>
      </c>
      <c r="E128" s="3" t="s">
        <v>497</v>
      </c>
      <c r="F128" s="27">
        <f t="shared" si="7"/>
        <v>74.3</v>
      </c>
      <c r="G128" s="39">
        <v>0</v>
      </c>
      <c r="H128" s="39">
        <v>0</v>
      </c>
      <c r="I128" s="39">
        <v>0</v>
      </c>
      <c r="J128" s="20"/>
      <c r="K128" s="20"/>
      <c r="L128" s="20"/>
      <c r="M128" s="38"/>
      <c r="N128" s="38">
        <v>74.3</v>
      </c>
      <c r="O128" s="99"/>
      <c r="P128" s="38"/>
      <c r="Q128" s="72"/>
      <c r="S128" s="68">
        <f t="shared" si="8"/>
        <v>74.3</v>
      </c>
      <c r="T128" s="68">
        <f t="shared" si="9"/>
        <v>0</v>
      </c>
      <c r="U128" s="68">
        <f t="shared" si="10"/>
        <v>0</v>
      </c>
      <c r="V128" s="68">
        <f t="shared" si="11"/>
        <v>0</v>
      </c>
    </row>
    <row r="129" spans="1:22">
      <c r="A129" s="28" t="s">
        <v>498</v>
      </c>
      <c r="B129" s="51" t="s">
        <v>432</v>
      </c>
      <c r="C129" s="4" t="s">
        <v>63</v>
      </c>
      <c r="D129" s="39">
        <f t="shared" si="6"/>
        <v>74</v>
      </c>
      <c r="E129" s="3" t="s">
        <v>498</v>
      </c>
      <c r="F129" s="27">
        <f t="shared" si="7"/>
        <v>74</v>
      </c>
      <c r="G129" s="39">
        <v>0</v>
      </c>
      <c r="H129" s="39">
        <v>0</v>
      </c>
      <c r="I129" s="39">
        <v>0</v>
      </c>
      <c r="J129" s="28"/>
      <c r="K129" s="28"/>
      <c r="L129" s="38">
        <v>44.2</v>
      </c>
      <c r="M129" s="38">
        <v>29.8</v>
      </c>
      <c r="N129" s="28"/>
      <c r="O129" s="98"/>
      <c r="P129" s="28"/>
      <c r="Q129" s="70"/>
      <c r="S129" s="68">
        <f t="shared" si="8"/>
        <v>44.2</v>
      </c>
      <c r="T129" s="68">
        <f t="shared" si="9"/>
        <v>29.8</v>
      </c>
      <c r="U129" s="68">
        <f t="shared" si="10"/>
        <v>0</v>
      </c>
      <c r="V129" s="68">
        <f t="shared" si="11"/>
        <v>0</v>
      </c>
    </row>
    <row r="130" spans="1:22">
      <c r="A130" s="28" t="s">
        <v>499</v>
      </c>
      <c r="B130" s="51" t="s">
        <v>1258</v>
      </c>
      <c r="C130" s="37" t="s">
        <v>1251</v>
      </c>
      <c r="D130" s="39">
        <f t="shared" ref="D130:D193" si="12">SUM(S130:V130)</f>
        <v>73.8</v>
      </c>
      <c r="E130" s="3" t="s">
        <v>499</v>
      </c>
      <c r="F130" s="27">
        <f t="shared" ref="F130:F193" si="13">SUM(J130:P130)</f>
        <v>73.8</v>
      </c>
      <c r="G130" s="39">
        <v>0</v>
      </c>
      <c r="H130" s="39">
        <v>0</v>
      </c>
      <c r="I130" s="39">
        <v>0</v>
      </c>
      <c r="J130" s="20"/>
      <c r="K130" s="20"/>
      <c r="L130" s="20"/>
      <c r="M130" s="38"/>
      <c r="N130" s="28"/>
      <c r="O130" s="98">
        <v>73.8</v>
      </c>
      <c r="P130" s="28"/>
      <c r="Q130" s="71"/>
      <c r="S130" s="68">
        <f t="shared" ref="S130:S193" si="14">LARGE(G130:P130,1)</f>
        <v>73.8</v>
      </c>
      <c r="T130" s="68">
        <f t="shared" ref="T130:T193" si="15">LARGE(G130:P130,2)</f>
        <v>0</v>
      </c>
      <c r="U130" s="68">
        <f t="shared" ref="U130:U193" si="16">LARGE(G130:P130,3)</f>
        <v>0</v>
      </c>
      <c r="V130" s="68">
        <f t="shared" ref="V130:V193" si="17">LARGE(G130:P130,4)</f>
        <v>0</v>
      </c>
    </row>
    <row r="131" spans="1:22">
      <c r="A131" s="28" t="s">
        <v>500</v>
      </c>
      <c r="B131" s="51" t="s">
        <v>629</v>
      </c>
      <c r="C131" s="37" t="s">
        <v>232</v>
      </c>
      <c r="D131" s="39">
        <f t="shared" si="12"/>
        <v>73.2</v>
      </c>
      <c r="E131" s="3" t="s">
        <v>500</v>
      </c>
      <c r="F131" s="27">
        <f t="shared" si="13"/>
        <v>73.2</v>
      </c>
      <c r="G131" s="39">
        <v>0</v>
      </c>
      <c r="H131" s="39">
        <v>0</v>
      </c>
      <c r="I131" s="39">
        <v>0</v>
      </c>
      <c r="J131" s="20"/>
      <c r="K131" s="20"/>
      <c r="L131" s="20"/>
      <c r="M131" s="38"/>
      <c r="N131" s="38">
        <v>73.2</v>
      </c>
      <c r="O131" s="99"/>
      <c r="P131" s="38"/>
      <c r="Q131" s="72"/>
      <c r="S131" s="68">
        <f t="shared" si="14"/>
        <v>73.2</v>
      </c>
      <c r="T131" s="68">
        <f t="shared" si="15"/>
        <v>0</v>
      </c>
      <c r="U131" s="68">
        <f t="shared" si="16"/>
        <v>0</v>
      </c>
      <c r="V131" s="68">
        <f t="shared" si="17"/>
        <v>0</v>
      </c>
    </row>
    <row r="132" spans="1:22">
      <c r="A132" s="28" t="s">
        <v>501</v>
      </c>
      <c r="B132" s="51" t="s">
        <v>1367</v>
      </c>
      <c r="C132" s="37" t="s">
        <v>64</v>
      </c>
      <c r="D132" s="39">
        <f t="shared" si="12"/>
        <v>71.7</v>
      </c>
      <c r="E132" s="3" t="s">
        <v>501</v>
      </c>
      <c r="F132" s="27">
        <f t="shared" si="13"/>
        <v>71.7</v>
      </c>
      <c r="G132" s="39">
        <v>0</v>
      </c>
      <c r="H132" s="39">
        <v>0</v>
      </c>
      <c r="I132" s="39">
        <v>0</v>
      </c>
      <c r="J132" s="20"/>
      <c r="K132" s="20"/>
      <c r="L132" s="20"/>
      <c r="M132" s="38"/>
      <c r="N132" s="28"/>
      <c r="O132" s="98">
        <v>71.7</v>
      </c>
      <c r="P132" s="28"/>
      <c r="Q132" s="71"/>
      <c r="S132" s="68">
        <f t="shared" si="14"/>
        <v>71.7</v>
      </c>
      <c r="T132" s="68">
        <f t="shared" si="15"/>
        <v>0</v>
      </c>
      <c r="U132" s="68">
        <f t="shared" si="16"/>
        <v>0</v>
      </c>
      <c r="V132" s="68">
        <f t="shared" si="17"/>
        <v>0</v>
      </c>
    </row>
    <row r="133" spans="1:22">
      <c r="A133" s="28" t="s">
        <v>502</v>
      </c>
      <c r="B133" s="36" t="s">
        <v>631</v>
      </c>
      <c r="C133" s="37" t="s">
        <v>243</v>
      </c>
      <c r="D133" s="39">
        <f t="shared" si="12"/>
        <v>71.099999999999994</v>
      </c>
      <c r="E133" s="3" t="s">
        <v>502</v>
      </c>
      <c r="F133" s="27">
        <f t="shared" si="13"/>
        <v>71.099999999999994</v>
      </c>
      <c r="G133" s="39">
        <v>0</v>
      </c>
      <c r="H133" s="39">
        <v>0</v>
      </c>
      <c r="I133" s="39">
        <v>0</v>
      </c>
      <c r="J133" s="20"/>
      <c r="K133" s="20"/>
      <c r="L133" s="20"/>
      <c r="M133" s="38"/>
      <c r="N133" s="38">
        <v>71.099999999999994</v>
      </c>
      <c r="O133" s="99"/>
      <c r="P133" s="38"/>
      <c r="Q133" s="72"/>
      <c r="S133" s="68">
        <f t="shared" si="14"/>
        <v>71.099999999999994</v>
      </c>
      <c r="T133" s="68">
        <f t="shared" si="15"/>
        <v>0</v>
      </c>
      <c r="U133" s="68">
        <f t="shared" si="16"/>
        <v>0</v>
      </c>
      <c r="V133" s="68">
        <f t="shared" si="17"/>
        <v>0</v>
      </c>
    </row>
    <row r="134" spans="1:22">
      <c r="A134" s="28" t="s">
        <v>503</v>
      </c>
      <c r="B134" s="51" t="s">
        <v>371</v>
      </c>
      <c r="C134" s="4" t="s">
        <v>67</v>
      </c>
      <c r="D134" s="39">
        <f t="shared" si="12"/>
        <v>70.900000000000006</v>
      </c>
      <c r="E134" s="3" t="s">
        <v>503</v>
      </c>
      <c r="F134" s="27">
        <f t="shared" si="13"/>
        <v>70.900000000000006</v>
      </c>
      <c r="G134" s="39">
        <v>0</v>
      </c>
      <c r="H134" s="39">
        <v>0</v>
      </c>
      <c r="I134" s="39">
        <v>0</v>
      </c>
      <c r="J134" s="28"/>
      <c r="K134" s="28"/>
      <c r="L134" s="38">
        <v>70.900000000000006</v>
      </c>
      <c r="M134" s="38"/>
      <c r="N134" s="28"/>
      <c r="O134" s="98"/>
      <c r="P134" s="28"/>
      <c r="Q134" s="70"/>
      <c r="S134" s="68">
        <f t="shared" si="14"/>
        <v>70.900000000000006</v>
      </c>
      <c r="T134" s="68">
        <f t="shared" si="15"/>
        <v>0</v>
      </c>
      <c r="U134" s="68">
        <f t="shared" si="16"/>
        <v>0</v>
      </c>
      <c r="V134" s="68">
        <f t="shared" si="17"/>
        <v>0</v>
      </c>
    </row>
    <row r="135" spans="1:22">
      <c r="A135" s="28"/>
      <c r="B135" s="51" t="s">
        <v>1324</v>
      </c>
      <c r="C135" s="37" t="s">
        <v>653</v>
      </c>
      <c r="D135" s="39">
        <f t="shared" si="12"/>
        <v>70.900000000000006</v>
      </c>
      <c r="E135" s="3" t="s">
        <v>503</v>
      </c>
      <c r="F135" s="27">
        <f t="shared" si="13"/>
        <v>70.900000000000006</v>
      </c>
      <c r="G135" s="39">
        <v>0</v>
      </c>
      <c r="H135" s="39">
        <v>0</v>
      </c>
      <c r="I135" s="39">
        <v>0</v>
      </c>
      <c r="J135" s="20"/>
      <c r="K135" s="20"/>
      <c r="L135" s="20"/>
      <c r="M135" s="38"/>
      <c r="N135" s="28"/>
      <c r="O135" s="98">
        <v>70.900000000000006</v>
      </c>
      <c r="P135" s="28"/>
      <c r="Q135" s="71"/>
      <c r="S135" s="68">
        <f t="shared" si="14"/>
        <v>70.900000000000006</v>
      </c>
      <c r="T135" s="68">
        <f t="shared" si="15"/>
        <v>0</v>
      </c>
      <c r="U135" s="68">
        <f t="shared" si="16"/>
        <v>0</v>
      </c>
      <c r="V135" s="68">
        <f t="shared" si="17"/>
        <v>0</v>
      </c>
    </row>
    <row r="136" spans="1:22">
      <c r="A136" s="28" t="s">
        <v>504</v>
      </c>
      <c r="B136" s="51" t="s">
        <v>774</v>
      </c>
      <c r="C136" s="4"/>
      <c r="D136" s="39">
        <f t="shared" si="12"/>
        <v>70.7</v>
      </c>
      <c r="E136" s="3" t="s">
        <v>504</v>
      </c>
      <c r="F136" s="27">
        <f t="shared" si="13"/>
        <v>70.7</v>
      </c>
      <c r="G136" s="39">
        <v>0</v>
      </c>
      <c r="H136" s="39">
        <v>0</v>
      </c>
      <c r="I136" s="39">
        <v>0</v>
      </c>
      <c r="J136" s="20"/>
      <c r="K136" s="20"/>
      <c r="L136" s="20"/>
      <c r="M136" s="38"/>
      <c r="N136" s="38">
        <v>70.7</v>
      </c>
      <c r="O136" s="99"/>
      <c r="P136" s="38"/>
      <c r="Q136" s="72"/>
      <c r="S136" s="68">
        <f t="shared" si="14"/>
        <v>70.7</v>
      </c>
      <c r="T136" s="68">
        <f t="shared" si="15"/>
        <v>0</v>
      </c>
      <c r="U136" s="68">
        <f t="shared" si="16"/>
        <v>0</v>
      </c>
      <c r="V136" s="68">
        <f t="shared" si="17"/>
        <v>0</v>
      </c>
    </row>
    <row r="137" spans="1:22">
      <c r="A137" s="28" t="s">
        <v>505</v>
      </c>
      <c r="B137" s="51" t="s">
        <v>408</v>
      </c>
      <c r="C137" s="4" t="s">
        <v>288</v>
      </c>
      <c r="D137" s="39">
        <f t="shared" si="12"/>
        <v>70.2</v>
      </c>
      <c r="E137" s="3" t="s">
        <v>505</v>
      </c>
      <c r="F137" s="27">
        <f t="shared" si="13"/>
        <v>70.2</v>
      </c>
      <c r="G137" s="39">
        <v>0</v>
      </c>
      <c r="H137" s="39">
        <v>0</v>
      </c>
      <c r="I137" s="39">
        <v>0</v>
      </c>
      <c r="J137" s="28"/>
      <c r="K137" s="28"/>
      <c r="L137" s="38">
        <v>54.7</v>
      </c>
      <c r="M137" s="38"/>
      <c r="N137" s="28">
        <v>15.5</v>
      </c>
      <c r="O137" s="98"/>
      <c r="P137" s="28"/>
      <c r="Q137" s="70"/>
      <c r="S137" s="68">
        <f t="shared" si="14"/>
        <v>54.7</v>
      </c>
      <c r="T137" s="68">
        <f t="shared" si="15"/>
        <v>15.5</v>
      </c>
      <c r="U137" s="68">
        <f t="shared" si="16"/>
        <v>0</v>
      </c>
      <c r="V137" s="68">
        <f t="shared" si="17"/>
        <v>0</v>
      </c>
    </row>
    <row r="138" spans="1:22">
      <c r="A138" s="28" t="s">
        <v>506</v>
      </c>
      <c r="B138" s="36" t="s">
        <v>148</v>
      </c>
      <c r="C138" s="4" t="s">
        <v>64</v>
      </c>
      <c r="D138" s="39">
        <f t="shared" si="12"/>
        <v>70.099999999999994</v>
      </c>
      <c r="E138" s="3" t="s">
        <v>506</v>
      </c>
      <c r="F138" s="27">
        <f t="shared" si="13"/>
        <v>70.099999999999994</v>
      </c>
      <c r="G138" s="39">
        <v>0</v>
      </c>
      <c r="H138" s="39">
        <v>0</v>
      </c>
      <c r="I138" s="39">
        <v>0</v>
      </c>
      <c r="J138" s="28"/>
      <c r="K138" s="38">
        <v>28.3</v>
      </c>
      <c r="L138" s="38">
        <v>41.8</v>
      </c>
      <c r="M138" s="38"/>
      <c r="N138" s="28"/>
      <c r="O138" s="98"/>
      <c r="P138" s="28"/>
      <c r="Q138" s="70"/>
      <c r="S138" s="68">
        <f t="shared" si="14"/>
        <v>41.8</v>
      </c>
      <c r="T138" s="68">
        <f t="shared" si="15"/>
        <v>28.3</v>
      </c>
      <c r="U138" s="68">
        <f t="shared" si="16"/>
        <v>0</v>
      </c>
      <c r="V138" s="68">
        <f t="shared" si="17"/>
        <v>0</v>
      </c>
    </row>
    <row r="139" spans="1:22">
      <c r="A139" s="28" t="s">
        <v>507</v>
      </c>
      <c r="B139" s="51" t="s">
        <v>406</v>
      </c>
      <c r="C139" s="4" t="s">
        <v>206</v>
      </c>
      <c r="D139" s="39">
        <f t="shared" si="12"/>
        <v>70</v>
      </c>
      <c r="E139" s="3" t="s">
        <v>507</v>
      </c>
      <c r="F139" s="27">
        <f t="shared" si="13"/>
        <v>70</v>
      </c>
      <c r="G139" s="39">
        <v>0</v>
      </c>
      <c r="H139" s="39">
        <v>0</v>
      </c>
      <c r="I139" s="39">
        <v>0</v>
      </c>
      <c r="J139" s="28"/>
      <c r="K139" s="28"/>
      <c r="L139" s="38">
        <v>70</v>
      </c>
      <c r="M139" s="38"/>
      <c r="N139" s="28"/>
      <c r="O139" s="98"/>
      <c r="P139" s="28"/>
      <c r="Q139" s="70"/>
      <c r="S139" s="68">
        <f t="shared" si="14"/>
        <v>70</v>
      </c>
      <c r="T139" s="68">
        <f t="shared" si="15"/>
        <v>0</v>
      </c>
      <c r="U139" s="68">
        <f t="shared" si="16"/>
        <v>0</v>
      </c>
      <c r="V139" s="68">
        <f t="shared" si="17"/>
        <v>0</v>
      </c>
    </row>
    <row r="140" spans="1:22">
      <c r="A140" s="28" t="s">
        <v>508</v>
      </c>
      <c r="B140" s="51" t="s">
        <v>633</v>
      </c>
      <c r="C140" s="37" t="s">
        <v>634</v>
      </c>
      <c r="D140" s="39">
        <f t="shared" si="12"/>
        <v>69.099999999999994</v>
      </c>
      <c r="E140" s="3" t="s">
        <v>508</v>
      </c>
      <c r="F140" s="27">
        <f t="shared" si="13"/>
        <v>69.099999999999994</v>
      </c>
      <c r="G140" s="39">
        <v>0</v>
      </c>
      <c r="H140" s="39">
        <v>0</v>
      </c>
      <c r="I140" s="39">
        <v>0</v>
      </c>
      <c r="J140" s="20"/>
      <c r="K140" s="20"/>
      <c r="L140" s="20"/>
      <c r="M140" s="38"/>
      <c r="N140" s="38">
        <v>69.099999999999994</v>
      </c>
      <c r="O140" s="99"/>
      <c r="P140" s="38"/>
      <c r="Q140" s="72"/>
      <c r="S140" s="68">
        <f t="shared" si="14"/>
        <v>69.099999999999994</v>
      </c>
      <c r="T140" s="68">
        <f t="shared" si="15"/>
        <v>0</v>
      </c>
      <c r="U140" s="68">
        <f t="shared" si="16"/>
        <v>0</v>
      </c>
      <c r="V140" s="68">
        <f t="shared" si="17"/>
        <v>0</v>
      </c>
    </row>
    <row r="141" spans="1:22">
      <c r="A141" s="28" t="s">
        <v>509</v>
      </c>
      <c r="B141" s="36" t="s">
        <v>776</v>
      </c>
      <c r="C141" s="37" t="s">
        <v>232</v>
      </c>
      <c r="D141" s="39">
        <f t="shared" si="12"/>
        <v>68.900000000000006</v>
      </c>
      <c r="E141" s="3" t="s">
        <v>509</v>
      </c>
      <c r="F141" s="27">
        <f t="shared" si="13"/>
        <v>68.900000000000006</v>
      </c>
      <c r="G141" s="39">
        <v>0</v>
      </c>
      <c r="H141" s="39">
        <v>0</v>
      </c>
      <c r="I141" s="39">
        <v>0</v>
      </c>
      <c r="J141" s="20"/>
      <c r="K141" s="20"/>
      <c r="L141" s="20"/>
      <c r="M141" s="38"/>
      <c r="N141" s="38">
        <v>68.900000000000006</v>
      </c>
      <c r="O141" s="99"/>
      <c r="P141" s="38"/>
      <c r="Q141" s="72"/>
      <c r="S141" s="68">
        <f t="shared" si="14"/>
        <v>68.900000000000006</v>
      </c>
      <c r="T141" s="68">
        <f t="shared" si="15"/>
        <v>0</v>
      </c>
      <c r="U141" s="68">
        <f t="shared" si="16"/>
        <v>0</v>
      </c>
      <c r="V141" s="68">
        <f t="shared" si="17"/>
        <v>0</v>
      </c>
    </row>
    <row r="142" spans="1:22">
      <c r="A142" s="28" t="s">
        <v>510</v>
      </c>
      <c r="B142" s="51" t="s">
        <v>732</v>
      </c>
      <c r="C142" s="4" t="s">
        <v>219</v>
      </c>
      <c r="D142" s="39">
        <f t="shared" si="12"/>
        <v>68.5</v>
      </c>
      <c r="E142" s="3" t="s">
        <v>510</v>
      </c>
      <c r="F142" s="27">
        <f t="shared" si="13"/>
        <v>68.5</v>
      </c>
      <c r="G142" s="39">
        <v>0</v>
      </c>
      <c r="H142" s="39">
        <v>0</v>
      </c>
      <c r="I142" s="39">
        <v>0</v>
      </c>
      <c r="J142" s="28"/>
      <c r="K142" s="28"/>
      <c r="L142" s="38">
        <v>31.5</v>
      </c>
      <c r="M142" s="38"/>
      <c r="N142" s="28">
        <v>37</v>
      </c>
      <c r="O142" s="98"/>
      <c r="P142" s="28"/>
      <c r="Q142" s="70"/>
      <c r="S142" s="68">
        <f t="shared" si="14"/>
        <v>37</v>
      </c>
      <c r="T142" s="68">
        <f t="shared" si="15"/>
        <v>31.5</v>
      </c>
      <c r="U142" s="68">
        <f t="shared" si="16"/>
        <v>0</v>
      </c>
      <c r="V142" s="68">
        <f t="shared" si="17"/>
        <v>0</v>
      </c>
    </row>
    <row r="143" spans="1:22">
      <c r="A143" s="28" t="s">
        <v>511</v>
      </c>
      <c r="B143" s="51" t="s">
        <v>1326</v>
      </c>
      <c r="C143" s="37" t="s">
        <v>1251</v>
      </c>
      <c r="D143" s="39">
        <f t="shared" si="12"/>
        <v>68</v>
      </c>
      <c r="E143" s="3" t="s">
        <v>511</v>
      </c>
      <c r="F143" s="27">
        <f t="shared" si="13"/>
        <v>68</v>
      </c>
      <c r="G143" s="39">
        <v>0</v>
      </c>
      <c r="H143" s="39">
        <v>0</v>
      </c>
      <c r="I143" s="39">
        <v>0</v>
      </c>
      <c r="J143" s="20"/>
      <c r="K143" s="20"/>
      <c r="L143" s="20"/>
      <c r="M143" s="38"/>
      <c r="N143" s="28"/>
      <c r="O143" s="98">
        <v>68</v>
      </c>
      <c r="P143" s="28"/>
      <c r="Q143" s="71"/>
      <c r="S143" s="68">
        <f t="shared" si="14"/>
        <v>68</v>
      </c>
      <c r="T143" s="68">
        <f t="shared" si="15"/>
        <v>0</v>
      </c>
      <c r="U143" s="68">
        <f t="shared" si="16"/>
        <v>0</v>
      </c>
      <c r="V143" s="68">
        <f t="shared" si="17"/>
        <v>0</v>
      </c>
    </row>
    <row r="144" spans="1:22">
      <c r="A144" s="28"/>
      <c r="B144" s="51" t="s">
        <v>1384</v>
      </c>
      <c r="C144" s="37" t="s">
        <v>64</v>
      </c>
      <c r="D144" s="39">
        <f t="shared" si="12"/>
        <v>68</v>
      </c>
      <c r="E144" s="3" t="s">
        <v>511</v>
      </c>
      <c r="F144" s="27">
        <f t="shared" si="13"/>
        <v>68</v>
      </c>
      <c r="G144" s="39">
        <v>0</v>
      </c>
      <c r="H144" s="39">
        <v>0</v>
      </c>
      <c r="I144" s="39">
        <v>0</v>
      </c>
      <c r="J144" s="20"/>
      <c r="K144" s="20"/>
      <c r="L144" s="20"/>
      <c r="M144" s="38"/>
      <c r="N144" s="28"/>
      <c r="O144" s="98">
        <v>43</v>
      </c>
      <c r="P144" s="28">
        <v>25</v>
      </c>
      <c r="Q144" s="71"/>
      <c r="S144" s="68">
        <f t="shared" si="14"/>
        <v>43</v>
      </c>
      <c r="T144" s="68">
        <f t="shared" si="15"/>
        <v>25</v>
      </c>
      <c r="U144" s="68">
        <f t="shared" si="16"/>
        <v>0</v>
      </c>
      <c r="V144" s="68">
        <f t="shared" si="17"/>
        <v>0</v>
      </c>
    </row>
    <row r="145" spans="1:22">
      <c r="A145" s="28" t="s">
        <v>512</v>
      </c>
      <c r="B145" s="51" t="s">
        <v>1371</v>
      </c>
      <c r="C145" s="37" t="s">
        <v>1294</v>
      </c>
      <c r="D145" s="39">
        <f t="shared" si="12"/>
        <v>67.3</v>
      </c>
      <c r="E145" s="3" t="s">
        <v>512</v>
      </c>
      <c r="F145" s="27">
        <f t="shared" si="13"/>
        <v>67.3</v>
      </c>
      <c r="G145" s="39">
        <v>0</v>
      </c>
      <c r="H145" s="39">
        <v>0</v>
      </c>
      <c r="I145" s="39">
        <v>0</v>
      </c>
      <c r="J145" s="20"/>
      <c r="K145" s="20"/>
      <c r="L145" s="20"/>
      <c r="M145" s="38"/>
      <c r="N145" s="28"/>
      <c r="O145" s="98">
        <v>67.3</v>
      </c>
      <c r="P145" s="28"/>
      <c r="Q145" s="71"/>
      <c r="S145" s="68">
        <f t="shared" si="14"/>
        <v>67.3</v>
      </c>
      <c r="T145" s="68">
        <f t="shared" si="15"/>
        <v>0</v>
      </c>
      <c r="U145" s="68">
        <f t="shared" si="16"/>
        <v>0</v>
      </c>
      <c r="V145" s="68">
        <f t="shared" si="17"/>
        <v>0</v>
      </c>
    </row>
    <row r="146" spans="1:22">
      <c r="A146" s="28" t="s">
        <v>513</v>
      </c>
      <c r="B146" s="51" t="s">
        <v>778</v>
      </c>
      <c r="C146" s="37" t="s">
        <v>761</v>
      </c>
      <c r="D146" s="39">
        <f t="shared" si="12"/>
        <v>67.099999999999994</v>
      </c>
      <c r="E146" s="3" t="s">
        <v>513</v>
      </c>
      <c r="F146" s="27">
        <f t="shared" si="13"/>
        <v>67.099999999999994</v>
      </c>
      <c r="G146" s="39">
        <v>0</v>
      </c>
      <c r="H146" s="39">
        <v>0</v>
      </c>
      <c r="I146" s="39">
        <v>0</v>
      </c>
      <c r="J146" s="20"/>
      <c r="K146" s="20"/>
      <c r="L146" s="20"/>
      <c r="M146" s="38"/>
      <c r="N146" s="38">
        <v>67.099999999999994</v>
      </c>
      <c r="O146" s="99"/>
      <c r="P146" s="38"/>
      <c r="Q146" s="72"/>
      <c r="S146" s="68">
        <f t="shared" si="14"/>
        <v>67.099999999999994</v>
      </c>
      <c r="T146" s="68">
        <f t="shared" si="15"/>
        <v>0</v>
      </c>
      <c r="U146" s="68">
        <f t="shared" si="16"/>
        <v>0</v>
      </c>
      <c r="V146" s="68">
        <f t="shared" si="17"/>
        <v>0</v>
      </c>
    </row>
    <row r="147" spans="1:22">
      <c r="A147" s="28" t="s">
        <v>514</v>
      </c>
      <c r="B147" s="51" t="s">
        <v>536</v>
      </c>
      <c r="C147" s="37" t="s">
        <v>219</v>
      </c>
      <c r="D147" s="39">
        <f t="shared" si="12"/>
        <v>67</v>
      </c>
      <c r="E147" s="3" t="s">
        <v>514</v>
      </c>
      <c r="F147" s="27">
        <f t="shared" si="13"/>
        <v>67</v>
      </c>
      <c r="G147" s="39">
        <v>0</v>
      </c>
      <c r="H147" s="39">
        <v>0</v>
      </c>
      <c r="I147" s="39">
        <v>0</v>
      </c>
      <c r="J147" s="20"/>
      <c r="K147" s="20"/>
      <c r="L147" s="20"/>
      <c r="M147" s="38">
        <v>67</v>
      </c>
      <c r="N147" s="28"/>
      <c r="O147" s="98"/>
      <c r="P147" s="28"/>
      <c r="Q147" s="70"/>
      <c r="S147" s="68">
        <f t="shared" si="14"/>
        <v>67</v>
      </c>
      <c r="T147" s="68">
        <f t="shared" si="15"/>
        <v>0</v>
      </c>
      <c r="U147" s="68">
        <f t="shared" si="16"/>
        <v>0</v>
      </c>
      <c r="V147" s="68">
        <f t="shared" si="17"/>
        <v>0</v>
      </c>
    </row>
    <row r="148" spans="1:22">
      <c r="A148" s="28" t="s">
        <v>515</v>
      </c>
      <c r="B148" s="1" t="s">
        <v>57</v>
      </c>
      <c r="C148" s="4" t="s">
        <v>65</v>
      </c>
      <c r="D148" s="39">
        <f t="shared" si="12"/>
        <v>65.599999999999994</v>
      </c>
      <c r="E148" s="3" t="s">
        <v>515</v>
      </c>
      <c r="F148" s="27">
        <f t="shared" si="13"/>
        <v>65.599999999999994</v>
      </c>
      <c r="G148" s="39">
        <v>0</v>
      </c>
      <c r="H148" s="39">
        <v>0</v>
      </c>
      <c r="I148" s="39">
        <v>0</v>
      </c>
      <c r="J148" s="28">
        <v>65.599999999999994</v>
      </c>
      <c r="K148" s="28"/>
      <c r="L148" s="38"/>
      <c r="M148" s="38"/>
      <c r="N148" s="28"/>
      <c r="O148" s="98"/>
      <c r="P148" s="28"/>
      <c r="Q148" s="70"/>
      <c r="S148" s="68">
        <f t="shared" si="14"/>
        <v>65.599999999999994</v>
      </c>
      <c r="T148" s="68">
        <f t="shared" si="15"/>
        <v>0</v>
      </c>
      <c r="U148" s="68">
        <f t="shared" si="16"/>
        <v>0</v>
      </c>
      <c r="V148" s="68">
        <f t="shared" si="17"/>
        <v>0</v>
      </c>
    </row>
    <row r="149" spans="1:22">
      <c r="A149" s="28" t="s">
        <v>516</v>
      </c>
      <c r="B149" s="36" t="s">
        <v>860</v>
      </c>
      <c r="C149" s="37" t="s">
        <v>243</v>
      </c>
      <c r="D149" s="39">
        <f t="shared" si="12"/>
        <v>65.400000000000006</v>
      </c>
      <c r="E149" s="3" t="s">
        <v>516</v>
      </c>
      <c r="F149" s="27">
        <f t="shared" si="13"/>
        <v>65.400000000000006</v>
      </c>
      <c r="G149" s="39">
        <v>0</v>
      </c>
      <c r="H149" s="39">
        <v>0</v>
      </c>
      <c r="I149" s="39">
        <v>0</v>
      </c>
      <c r="J149" s="20"/>
      <c r="K149" s="20"/>
      <c r="L149" s="20"/>
      <c r="M149" s="38"/>
      <c r="N149" s="38">
        <v>65.400000000000006</v>
      </c>
      <c r="O149" s="99"/>
      <c r="P149" s="38"/>
      <c r="Q149" s="72"/>
      <c r="S149" s="68">
        <f t="shared" si="14"/>
        <v>65.400000000000006</v>
      </c>
      <c r="T149" s="68">
        <f t="shared" si="15"/>
        <v>0</v>
      </c>
      <c r="U149" s="68">
        <f t="shared" si="16"/>
        <v>0</v>
      </c>
      <c r="V149" s="68">
        <f t="shared" si="17"/>
        <v>0</v>
      </c>
    </row>
    <row r="150" spans="1:22">
      <c r="A150" s="28"/>
      <c r="B150" s="14" t="s">
        <v>14</v>
      </c>
      <c r="C150" s="4" t="s">
        <v>65</v>
      </c>
      <c r="D150" s="39">
        <f t="shared" si="12"/>
        <v>65.400000000000006</v>
      </c>
      <c r="E150" s="3" t="s">
        <v>516</v>
      </c>
      <c r="F150" s="27">
        <f t="shared" si="13"/>
        <v>65.400000000000006</v>
      </c>
      <c r="G150" s="39">
        <v>0</v>
      </c>
      <c r="H150" s="39">
        <v>0</v>
      </c>
      <c r="I150" s="39">
        <v>0</v>
      </c>
      <c r="J150" s="27">
        <v>65.400000000000006</v>
      </c>
      <c r="K150" s="28"/>
      <c r="L150" s="38"/>
      <c r="M150" s="38"/>
      <c r="N150" s="28"/>
      <c r="O150" s="98"/>
      <c r="P150" s="28"/>
      <c r="Q150" s="70"/>
      <c r="S150" s="68">
        <f t="shared" si="14"/>
        <v>65.400000000000006</v>
      </c>
      <c r="T150" s="68">
        <f t="shared" si="15"/>
        <v>0</v>
      </c>
      <c r="U150" s="68">
        <f t="shared" si="16"/>
        <v>0</v>
      </c>
      <c r="V150" s="68">
        <f t="shared" si="17"/>
        <v>0</v>
      </c>
    </row>
    <row r="151" spans="1:22">
      <c r="A151" s="28" t="s">
        <v>517</v>
      </c>
      <c r="B151" s="36" t="s">
        <v>780</v>
      </c>
      <c r="C151" s="37" t="s">
        <v>781</v>
      </c>
      <c r="D151" s="39">
        <f t="shared" si="12"/>
        <v>65.3</v>
      </c>
      <c r="E151" s="3" t="s">
        <v>517</v>
      </c>
      <c r="F151" s="27">
        <f t="shared" si="13"/>
        <v>65.3</v>
      </c>
      <c r="G151" s="39">
        <v>0</v>
      </c>
      <c r="H151" s="39">
        <v>0</v>
      </c>
      <c r="I151" s="39">
        <v>0</v>
      </c>
      <c r="J151" s="20"/>
      <c r="K151" s="20"/>
      <c r="L151" s="20"/>
      <c r="M151" s="38"/>
      <c r="N151" s="38">
        <v>65.3</v>
      </c>
      <c r="O151" s="99"/>
      <c r="P151" s="38"/>
      <c r="Q151" s="72"/>
      <c r="S151" s="68">
        <f t="shared" si="14"/>
        <v>65.3</v>
      </c>
      <c r="T151" s="68">
        <f t="shared" si="15"/>
        <v>0</v>
      </c>
      <c r="U151" s="68">
        <f t="shared" si="16"/>
        <v>0</v>
      </c>
      <c r="V151" s="68">
        <f t="shared" si="17"/>
        <v>0</v>
      </c>
    </row>
    <row r="152" spans="1:22">
      <c r="A152" s="28"/>
      <c r="B152" s="51" t="s">
        <v>411</v>
      </c>
      <c r="C152" s="4" t="s">
        <v>219</v>
      </c>
      <c r="D152" s="39">
        <f t="shared" si="12"/>
        <v>65.3</v>
      </c>
      <c r="E152" s="3" t="s">
        <v>517</v>
      </c>
      <c r="F152" s="27">
        <f t="shared" si="13"/>
        <v>65.3</v>
      </c>
      <c r="G152" s="39">
        <v>0</v>
      </c>
      <c r="H152" s="39">
        <v>0</v>
      </c>
      <c r="I152" s="39">
        <v>0</v>
      </c>
      <c r="J152" s="28"/>
      <c r="K152" s="28"/>
      <c r="L152" s="38">
        <v>24</v>
      </c>
      <c r="M152" s="38">
        <v>41.3</v>
      </c>
      <c r="N152" s="28"/>
      <c r="O152" s="98"/>
      <c r="P152" s="28"/>
      <c r="Q152" s="70"/>
      <c r="S152" s="68">
        <f t="shared" si="14"/>
        <v>41.3</v>
      </c>
      <c r="T152" s="68">
        <f t="shared" si="15"/>
        <v>24</v>
      </c>
      <c r="U152" s="68">
        <f t="shared" si="16"/>
        <v>0</v>
      </c>
      <c r="V152" s="68">
        <f t="shared" si="17"/>
        <v>0</v>
      </c>
    </row>
    <row r="153" spans="1:22">
      <c r="A153" s="28" t="s">
        <v>518</v>
      </c>
      <c r="B153" s="51" t="s">
        <v>1328</v>
      </c>
      <c r="C153" s="37" t="s">
        <v>246</v>
      </c>
      <c r="D153" s="39">
        <f t="shared" si="12"/>
        <v>65.099999999999994</v>
      </c>
      <c r="E153" s="3" t="s">
        <v>518</v>
      </c>
      <c r="F153" s="27">
        <f t="shared" si="13"/>
        <v>65.099999999999994</v>
      </c>
      <c r="G153" s="39">
        <v>0</v>
      </c>
      <c r="H153" s="39">
        <v>0</v>
      </c>
      <c r="I153" s="39">
        <v>0</v>
      </c>
      <c r="J153" s="20"/>
      <c r="K153" s="20"/>
      <c r="L153" s="20"/>
      <c r="M153" s="38"/>
      <c r="N153" s="28"/>
      <c r="O153" s="98">
        <v>65.099999999999994</v>
      </c>
      <c r="P153" s="28"/>
      <c r="Q153" s="71"/>
      <c r="S153" s="68">
        <f t="shared" si="14"/>
        <v>65.099999999999994</v>
      </c>
      <c r="T153" s="68">
        <f t="shared" si="15"/>
        <v>0</v>
      </c>
      <c r="U153" s="68">
        <f t="shared" si="16"/>
        <v>0</v>
      </c>
      <c r="V153" s="68">
        <f t="shared" si="17"/>
        <v>0</v>
      </c>
    </row>
    <row r="154" spans="1:22">
      <c r="A154" s="28"/>
      <c r="B154" s="51" t="s">
        <v>1372</v>
      </c>
      <c r="C154" s="37" t="s">
        <v>1373</v>
      </c>
      <c r="D154" s="39">
        <f t="shared" si="12"/>
        <v>65.099999999999994</v>
      </c>
      <c r="E154" s="3" t="s">
        <v>518</v>
      </c>
      <c r="F154" s="27">
        <f t="shared" si="13"/>
        <v>65.099999999999994</v>
      </c>
      <c r="G154" s="39">
        <v>0</v>
      </c>
      <c r="H154" s="39">
        <v>0</v>
      </c>
      <c r="I154" s="39">
        <v>0</v>
      </c>
      <c r="J154" s="20"/>
      <c r="K154" s="20"/>
      <c r="L154" s="20"/>
      <c r="M154" s="38"/>
      <c r="N154" s="28"/>
      <c r="O154" s="98">
        <v>65.099999999999994</v>
      </c>
      <c r="P154" s="28"/>
      <c r="Q154" s="71"/>
      <c r="S154" s="68">
        <f t="shared" si="14"/>
        <v>65.099999999999994</v>
      </c>
      <c r="T154" s="68">
        <f t="shared" si="15"/>
        <v>0</v>
      </c>
      <c r="U154" s="68">
        <f t="shared" si="16"/>
        <v>0</v>
      </c>
      <c r="V154" s="68">
        <f t="shared" si="17"/>
        <v>0</v>
      </c>
    </row>
    <row r="155" spans="1:22">
      <c r="A155" s="28" t="s">
        <v>519</v>
      </c>
      <c r="B155" s="51" t="s">
        <v>638</v>
      </c>
      <c r="C155" s="37" t="s">
        <v>639</v>
      </c>
      <c r="D155" s="39">
        <f t="shared" si="12"/>
        <v>64.900000000000006</v>
      </c>
      <c r="E155" s="3" t="s">
        <v>519</v>
      </c>
      <c r="F155" s="27">
        <f t="shared" si="13"/>
        <v>64.900000000000006</v>
      </c>
      <c r="G155" s="39">
        <v>0</v>
      </c>
      <c r="H155" s="39">
        <v>0</v>
      </c>
      <c r="I155" s="39">
        <v>0</v>
      </c>
      <c r="J155" s="20"/>
      <c r="K155" s="20"/>
      <c r="L155" s="20"/>
      <c r="M155" s="38"/>
      <c r="N155" s="38">
        <v>64.900000000000006</v>
      </c>
      <c r="O155" s="99"/>
      <c r="P155" s="38"/>
      <c r="Q155" s="72"/>
      <c r="S155" s="68">
        <f t="shared" si="14"/>
        <v>64.900000000000006</v>
      </c>
      <c r="T155" s="68">
        <f t="shared" si="15"/>
        <v>0</v>
      </c>
      <c r="U155" s="68">
        <f t="shared" si="16"/>
        <v>0</v>
      </c>
      <c r="V155" s="68">
        <f t="shared" si="17"/>
        <v>0</v>
      </c>
    </row>
    <row r="156" spans="1:22">
      <c r="A156" s="28" t="s">
        <v>520</v>
      </c>
      <c r="B156" s="51" t="s">
        <v>416</v>
      </c>
      <c r="C156" s="4" t="s">
        <v>64</v>
      </c>
      <c r="D156" s="39">
        <f t="shared" si="12"/>
        <v>64.7</v>
      </c>
      <c r="E156" s="3" t="s">
        <v>520</v>
      </c>
      <c r="F156" s="27">
        <f t="shared" si="13"/>
        <v>64.7</v>
      </c>
      <c r="G156" s="39">
        <v>0</v>
      </c>
      <c r="H156" s="39">
        <v>0</v>
      </c>
      <c r="I156" s="39">
        <v>0</v>
      </c>
      <c r="J156" s="28"/>
      <c r="K156" s="28"/>
      <c r="L156" s="38">
        <v>64.7</v>
      </c>
      <c r="M156" s="38"/>
      <c r="N156" s="28"/>
      <c r="O156" s="98"/>
      <c r="P156" s="28"/>
      <c r="Q156" s="70"/>
      <c r="S156" s="68">
        <f t="shared" si="14"/>
        <v>64.7</v>
      </c>
      <c r="T156" s="68">
        <f t="shared" si="15"/>
        <v>0</v>
      </c>
      <c r="U156" s="68">
        <f t="shared" si="16"/>
        <v>0</v>
      </c>
      <c r="V156" s="68">
        <f t="shared" si="17"/>
        <v>0</v>
      </c>
    </row>
    <row r="157" spans="1:22">
      <c r="A157" s="28" t="s">
        <v>521</v>
      </c>
      <c r="B157" s="51" t="s">
        <v>433</v>
      </c>
      <c r="C157" s="4" t="s">
        <v>206</v>
      </c>
      <c r="D157" s="39">
        <f t="shared" si="12"/>
        <v>64.599999999999994</v>
      </c>
      <c r="E157" s="3" t="s">
        <v>521</v>
      </c>
      <c r="F157" s="27">
        <f t="shared" si="13"/>
        <v>64.599999999999994</v>
      </c>
      <c r="G157" s="39">
        <v>0</v>
      </c>
      <c r="H157" s="39">
        <v>0</v>
      </c>
      <c r="I157" s="39">
        <v>0</v>
      </c>
      <c r="J157" s="28"/>
      <c r="K157" s="28"/>
      <c r="L157" s="38">
        <v>40.6</v>
      </c>
      <c r="M157" s="38"/>
      <c r="N157" s="28"/>
      <c r="O157" s="98">
        <v>24</v>
      </c>
      <c r="P157" s="28"/>
      <c r="Q157" s="70"/>
      <c r="S157" s="68">
        <f t="shared" si="14"/>
        <v>40.6</v>
      </c>
      <c r="T157" s="68">
        <f t="shared" si="15"/>
        <v>24</v>
      </c>
      <c r="U157" s="68">
        <f t="shared" si="16"/>
        <v>0</v>
      </c>
      <c r="V157" s="68">
        <f t="shared" si="17"/>
        <v>0</v>
      </c>
    </row>
    <row r="158" spans="1:22">
      <c r="A158" s="28" t="s">
        <v>522</v>
      </c>
      <c r="B158" s="36" t="s">
        <v>718</v>
      </c>
      <c r="C158" s="37" t="s">
        <v>634</v>
      </c>
      <c r="D158" s="39">
        <f t="shared" si="12"/>
        <v>64</v>
      </c>
      <c r="E158" s="3" t="s">
        <v>522</v>
      </c>
      <c r="F158" s="27">
        <f t="shared" si="13"/>
        <v>64</v>
      </c>
      <c r="G158" s="39">
        <v>0</v>
      </c>
      <c r="H158" s="39">
        <v>0</v>
      </c>
      <c r="I158" s="39">
        <v>0</v>
      </c>
      <c r="J158" s="20"/>
      <c r="K158" s="20"/>
      <c r="L158" s="20"/>
      <c r="M158" s="38"/>
      <c r="N158" s="38">
        <v>64</v>
      </c>
      <c r="O158" s="99"/>
      <c r="P158" s="38"/>
      <c r="Q158" s="72"/>
      <c r="S158" s="68">
        <f t="shared" si="14"/>
        <v>64</v>
      </c>
      <c r="T158" s="68">
        <f t="shared" si="15"/>
        <v>0</v>
      </c>
      <c r="U158" s="68">
        <f t="shared" si="16"/>
        <v>0</v>
      </c>
      <c r="V158" s="68">
        <f t="shared" si="17"/>
        <v>0</v>
      </c>
    </row>
    <row r="159" spans="1:22">
      <c r="A159" s="28" t="s">
        <v>523</v>
      </c>
      <c r="B159" s="51" t="s">
        <v>877</v>
      </c>
      <c r="C159" s="37" t="s">
        <v>653</v>
      </c>
      <c r="D159" s="39">
        <f t="shared" si="12"/>
        <v>63.8</v>
      </c>
      <c r="E159" s="3" t="s">
        <v>523</v>
      </c>
      <c r="F159" s="27">
        <f t="shared" si="13"/>
        <v>63.8</v>
      </c>
      <c r="G159" s="39">
        <v>0</v>
      </c>
      <c r="H159" s="39">
        <v>0</v>
      </c>
      <c r="I159" s="39">
        <v>0</v>
      </c>
      <c r="J159" s="20"/>
      <c r="K159" s="20"/>
      <c r="L159" s="20"/>
      <c r="M159" s="38"/>
      <c r="N159" s="38">
        <v>42.4</v>
      </c>
      <c r="O159" s="99">
        <v>21.4</v>
      </c>
      <c r="P159" s="38"/>
      <c r="Q159" s="72"/>
      <c r="S159" s="68">
        <f t="shared" si="14"/>
        <v>42.4</v>
      </c>
      <c r="T159" s="68">
        <f t="shared" si="15"/>
        <v>21.4</v>
      </c>
      <c r="U159" s="68">
        <f t="shared" si="16"/>
        <v>0</v>
      </c>
      <c r="V159" s="68">
        <f t="shared" si="17"/>
        <v>0</v>
      </c>
    </row>
    <row r="160" spans="1:22">
      <c r="A160" s="28" t="s">
        <v>524</v>
      </c>
      <c r="B160" s="51" t="s">
        <v>421</v>
      </c>
      <c r="C160" s="4" t="s">
        <v>206</v>
      </c>
      <c r="D160" s="39">
        <f t="shared" si="12"/>
        <v>63.7</v>
      </c>
      <c r="E160" s="3" t="s">
        <v>524</v>
      </c>
      <c r="F160" s="27">
        <f t="shared" si="13"/>
        <v>63.7</v>
      </c>
      <c r="G160" s="39">
        <v>0</v>
      </c>
      <c r="H160" s="39">
        <v>0</v>
      </c>
      <c r="I160" s="39">
        <v>0</v>
      </c>
      <c r="J160" s="28"/>
      <c r="K160" s="28"/>
      <c r="L160" s="38">
        <v>38.200000000000003</v>
      </c>
      <c r="M160" s="38"/>
      <c r="N160" s="28">
        <v>11.4</v>
      </c>
      <c r="O160" s="98">
        <v>14.1</v>
      </c>
      <c r="P160" s="28"/>
      <c r="Q160" s="70"/>
      <c r="S160" s="68">
        <f t="shared" si="14"/>
        <v>38.200000000000003</v>
      </c>
      <c r="T160" s="68">
        <f t="shared" si="15"/>
        <v>14.1</v>
      </c>
      <c r="U160" s="68">
        <f t="shared" si="16"/>
        <v>11.4</v>
      </c>
      <c r="V160" s="68">
        <f t="shared" si="17"/>
        <v>0</v>
      </c>
    </row>
    <row r="161" spans="1:22">
      <c r="A161" s="28" t="s">
        <v>525</v>
      </c>
      <c r="B161" s="51" t="s">
        <v>1413</v>
      </c>
      <c r="C161" s="37" t="s">
        <v>653</v>
      </c>
      <c r="D161" s="39">
        <f t="shared" si="12"/>
        <v>63.4</v>
      </c>
      <c r="E161" s="3" t="s">
        <v>525</v>
      </c>
      <c r="F161" s="27">
        <f t="shared" si="13"/>
        <v>63.4</v>
      </c>
      <c r="G161" s="39">
        <v>0</v>
      </c>
      <c r="H161" s="39">
        <v>0</v>
      </c>
      <c r="I161" s="39">
        <v>0</v>
      </c>
      <c r="J161" s="20"/>
      <c r="K161" s="20"/>
      <c r="L161" s="20"/>
      <c r="M161" s="38"/>
      <c r="N161" s="28"/>
      <c r="O161" s="98">
        <v>63.4</v>
      </c>
      <c r="P161" s="28"/>
      <c r="Q161" s="71"/>
      <c r="S161" s="68">
        <f t="shared" si="14"/>
        <v>63.4</v>
      </c>
      <c r="T161" s="68">
        <f t="shared" si="15"/>
        <v>0</v>
      </c>
      <c r="U161" s="68">
        <f t="shared" si="16"/>
        <v>0</v>
      </c>
      <c r="V161" s="68">
        <f t="shared" si="17"/>
        <v>0</v>
      </c>
    </row>
    <row r="162" spans="1:22">
      <c r="A162" s="28" t="s">
        <v>526</v>
      </c>
      <c r="B162" s="51" t="s">
        <v>862</v>
      </c>
      <c r="C162" s="37" t="s">
        <v>243</v>
      </c>
      <c r="D162" s="39">
        <f t="shared" si="12"/>
        <v>63.1</v>
      </c>
      <c r="E162" s="3" t="s">
        <v>526</v>
      </c>
      <c r="F162" s="27">
        <f t="shared" si="13"/>
        <v>63.1</v>
      </c>
      <c r="G162" s="39">
        <v>0</v>
      </c>
      <c r="H162" s="39">
        <v>0</v>
      </c>
      <c r="I162" s="39">
        <v>0</v>
      </c>
      <c r="J162" s="20"/>
      <c r="K162" s="20"/>
      <c r="L162" s="20"/>
      <c r="M162" s="38"/>
      <c r="N162" s="38">
        <v>63.1</v>
      </c>
      <c r="O162" s="99"/>
      <c r="P162" s="38"/>
      <c r="Q162" s="72"/>
      <c r="S162" s="68">
        <f t="shared" si="14"/>
        <v>63.1</v>
      </c>
      <c r="T162" s="68">
        <f t="shared" si="15"/>
        <v>0</v>
      </c>
      <c r="U162" s="68">
        <f t="shared" si="16"/>
        <v>0</v>
      </c>
      <c r="V162" s="68">
        <f t="shared" si="17"/>
        <v>0</v>
      </c>
    </row>
    <row r="163" spans="1:22">
      <c r="A163" s="28" t="s">
        <v>527</v>
      </c>
      <c r="B163" s="36" t="s">
        <v>641</v>
      </c>
      <c r="C163" s="37" t="s">
        <v>243</v>
      </c>
      <c r="D163" s="39">
        <f t="shared" si="12"/>
        <v>62.9</v>
      </c>
      <c r="E163" s="3" t="s">
        <v>527</v>
      </c>
      <c r="F163" s="27">
        <f t="shared" si="13"/>
        <v>62.9</v>
      </c>
      <c r="G163" s="39">
        <v>0</v>
      </c>
      <c r="H163" s="39">
        <v>0</v>
      </c>
      <c r="I163" s="39">
        <v>0</v>
      </c>
      <c r="J163" s="20"/>
      <c r="K163" s="20"/>
      <c r="L163" s="20"/>
      <c r="M163" s="38"/>
      <c r="N163" s="38">
        <v>62.9</v>
      </c>
      <c r="O163" s="99"/>
      <c r="P163" s="38"/>
      <c r="Q163" s="72"/>
      <c r="S163" s="68">
        <f t="shared" si="14"/>
        <v>62.9</v>
      </c>
      <c r="T163" s="68">
        <f t="shared" si="15"/>
        <v>0</v>
      </c>
      <c r="U163" s="68">
        <f t="shared" si="16"/>
        <v>0</v>
      </c>
      <c r="V163" s="68">
        <f t="shared" si="17"/>
        <v>0</v>
      </c>
    </row>
    <row r="164" spans="1:22">
      <c r="A164" s="28" t="s">
        <v>592</v>
      </c>
      <c r="B164" s="51" t="s">
        <v>360</v>
      </c>
      <c r="C164" s="4" t="s">
        <v>232</v>
      </c>
      <c r="D164" s="39">
        <f t="shared" si="12"/>
        <v>62.3</v>
      </c>
      <c r="E164" s="3" t="s">
        <v>592</v>
      </c>
      <c r="F164" s="27">
        <f t="shared" si="13"/>
        <v>62.3</v>
      </c>
      <c r="G164" s="39">
        <v>0</v>
      </c>
      <c r="H164" s="39">
        <v>0</v>
      </c>
      <c r="I164" s="39">
        <v>0</v>
      </c>
      <c r="J164" s="28"/>
      <c r="K164" s="28"/>
      <c r="L164" s="38">
        <v>25.8</v>
      </c>
      <c r="M164" s="38"/>
      <c r="N164" s="28"/>
      <c r="O164" s="98">
        <v>36.5</v>
      </c>
      <c r="P164" s="28"/>
      <c r="Q164" s="70"/>
      <c r="S164" s="68">
        <f t="shared" si="14"/>
        <v>36.5</v>
      </c>
      <c r="T164" s="68">
        <f t="shared" si="15"/>
        <v>25.8</v>
      </c>
      <c r="U164" s="68">
        <f t="shared" si="16"/>
        <v>0</v>
      </c>
      <c r="V164" s="68">
        <f t="shared" si="17"/>
        <v>0</v>
      </c>
    </row>
    <row r="165" spans="1:22">
      <c r="A165" s="28"/>
      <c r="B165" s="51" t="s">
        <v>407</v>
      </c>
      <c r="C165" s="4" t="s">
        <v>307</v>
      </c>
      <c r="D165" s="39">
        <f t="shared" si="12"/>
        <v>62.3</v>
      </c>
      <c r="E165" s="3" t="s">
        <v>592</v>
      </c>
      <c r="F165" s="27">
        <f t="shared" si="13"/>
        <v>62.3</v>
      </c>
      <c r="G165" s="39">
        <v>0</v>
      </c>
      <c r="H165" s="39">
        <v>0</v>
      </c>
      <c r="I165" s="39">
        <v>0</v>
      </c>
      <c r="J165" s="28"/>
      <c r="K165" s="28"/>
      <c r="L165" s="38">
        <v>62.3</v>
      </c>
      <c r="M165" s="38"/>
      <c r="N165" s="28"/>
      <c r="O165" s="98"/>
      <c r="P165" s="28"/>
      <c r="Q165" s="70"/>
      <c r="S165" s="68">
        <f t="shared" si="14"/>
        <v>62.3</v>
      </c>
      <c r="T165" s="68">
        <f t="shared" si="15"/>
        <v>0</v>
      </c>
      <c r="U165" s="68">
        <f t="shared" si="16"/>
        <v>0</v>
      </c>
      <c r="V165" s="68">
        <f t="shared" si="17"/>
        <v>0</v>
      </c>
    </row>
    <row r="166" spans="1:22">
      <c r="A166" s="28" t="s">
        <v>593</v>
      </c>
      <c r="B166" s="51" t="s">
        <v>389</v>
      </c>
      <c r="C166" s="4" t="s">
        <v>63</v>
      </c>
      <c r="D166" s="39">
        <f t="shared" si="12"/>
        <v>61.900000000000006</v>
      </c>
      <c r="E166" s="3" t="s">
        <v>593</v>
      </c>
      <c r="F166" s="27">
        <f t="shared" si="13"/>
        <v>61.900000000000006</v>
      </c>
      <c r="G166" s="39">
        <v>0</v>
      </c>
      <c r="H166" s="39">
        <v>0</v>
      </c>
      <c r="I166" s="39">
        <v>0</v>
      </c>
      <c r="J166" s="28"/>
      <c r="K166" s="28"/>
      <c r="L166" s="38">
        <v>27.7</v>
      </c>
      <c r="M166" s="38"/>
      <c r="N166" s="28"/>
      <c r="O166" s="98">
        <v>34.200000000000003</v>
      </c>
      <c r="P166" s="28"/>
      <c r="Q166" s="70"/>
      <c r="S166" s="68">
        <f t="shared" si="14"/>
        <v>34.200000000000003</v>
      </c>
      <c r="T166" s="68">
        <f t="shared" si="15"/>
        <v>27.7</v>
      </c>
      <c r="U166" s="68">
        <f t="shared" si="16"/>
        <v>0</v>
      </c>
      <c r="V166" s="68">
        <f t="shared" si="17"/>
        <v>0</v>
      </c>
    </row>
    <row r="167" spans="1:22">
      <c r="A167" s="28" t="s">
        <v>594</v>
      </c>
      <c r="B167" s="51" t="s">
        <v>784</v>
      </c>
      <c r="C167" s="37" t="s">
        <v>646</v>
      </c>
      <c r="D167" s="39">
        <f t="shared" si="12"/>
        <v>61.8</v>
      </c>
      <c r="E167" s="3" t="s">
        <v>594</v>
      </c>
      <c r="F167" s="27">
        <f t="shared" si="13"/>
        <v>61.8</v>
      </c>
      <c r="G167" s="39">
        <v>0</v>
      </c>
      <c r="H167" s="39">
        <v>0</v>
      </c>
      <c r="I167" s="39">
        <v>0</v>
      </c>
      <c r="J167" s="20"/>
      <c r="K167" s="20"/>
      <c r="L167" s="20"/>
      <c r="M167" s="38"/>
      <c r="N167" s="38">
        <v>61.8</v>
      </c>
      <c r="O167" s="99"/>
      <c r="P167" s="38"/>
      <c r="Q167" s="72"/>
      <c r="S167" s="68">
        <f t="shared" si="14"/>
        <v>61.8</v>
      </c>
      <c r="T167" s="68">
        <f t="shared" si="15"/>
        <v>0</v>
      </c>
      <c r="U167" s="68">
        <f t="shared" si="16"/>
        <v>0</v>
      </c>
      <c r="V167" s="68">
        <f t="shared" si="17"/>
        <v>0</v>
      </c>
    </row>
    <row r="168" spans="1:22">
      <c r="A168" s="28" t="s">
        <v>595</v>
      </c>
      <c r="B168" s="51" t="s">
        <v>351</v>
      </c>
      <c r="C168" s="4" t="s">
        <v>206</v>
      </c>
      <c r="D168" s="39">
        <f t="shared" si="12"/>
        <v>61.5</v>
      </c>
      <c r="E168" s="3" t="s">
        <v>595</v>
      </c>
      <c r="F168" s="27">
        <f t="shared" si="13"/>
        <v>61.5</v>
      </c>
      <c r="G168" s="39">
        <v>0</v>
      </c>
      <c r="H168" s="39">
        <v>0</v>
      </c>
      <c r="I168" s="39">
        <v>0</v>
      </c>
      <c r="J168" s="28"/>
      <c r="K168" s="28"/>
      <c r="L168" s="38">
        <v>61.5</v>
      </c>
      <c r="M168" s="38"/>
      <c r="N168" s="28"/>
      <c r="O168" s="98"/>
      <c r="P168" s="28"/>
      <c r="Q168" s="70"/>
      <c r="S168" s="68">
        <f t="shared" si="14"/>
        <v>61.5</v>
      </c>
      <c r="T168" s="68">
        <f t="shared" si="15"/>
        <v>0</v>
      </c>
      <c r="U168" s="68">
        <f t="shared" si="16"/>
        <v>0</v>
      </c>
      <c r="V168" s="68">
        <f t="shared" si="17"/>
        <v>0</v>
      </c>
    </row>
    <row r="169" spans="1:22">
      <c r="A169" s="28"/>
      <c r="B169" s="1" t="s">
        <v>4</v>
      </c>
      <c r="C169" s="4" t="s">
        <v>66</v>
      </c>
      <c r="D169" s="39">
        <f t="shared" si="12"/>
        <v>61.5</v>
      </c>
      <c r="E169" s="3" t="s">
        <v>595</v>
      </c>
      <c r="F169" s="27">
        <f t="shared" si="13"/>
        <v>61.5</v>
      </c>
      <c r="G169" s="39">
        <v>0</v>
      </c>
      <c r="H169" s="39">
        <v>0</v>
      </c>
      <c r="I169" s="39">
        <v>0</v>
      </c>
      <c r="J169" s="28">
        <v>46.2</v>
      </c>
      <c r="K169" s="28"/>
      <c r="L169" s="38">
        <v>1</v>
      </c>
      <c r="M169" s="38"/>
      <c r="N169" s="28"/>
      <c r="O169" s="98">
        <v>14.3</v>
      </c>
      <c r="P169" s="28"/>
      <c r="Q169" s="70"/>
      <c r="S169" s="68">
        <f t="shared" si="14"/>
        <v>46.2</v>
      </c>
      <c r="T169" s="68">
        <f t="shared" si="15"/>
        <v>14.3</v>
      </c>
      <c r="U169" s="68">
        <f t="shared" si="16"/>
        <v>1</v>
      </c>
      <c r="V169" s="68">
        <f t="shared" si="17"/>
        <v>0</v>
      </c>
    </row>
    <row r="170" spans="1:22">
      <c r="A170" s="28" t="s">
        <v>596</v>
      </c>
      <c r="B170" s="51" t="s">
        <v>376</v>
      </c>
      <c r="C170" s="4" t="s">
        <v>232</v>
      </c>
      <c r="D170" s="39">
        <f t="shared" si="12"/>
        <v>60.2</v>
      </c>
      <c r="E170" s="3" t="s">
        <v>596</v>
      </c>
      <c r="F170" s="27">
        <f t="shared" si="13"/>
        <v>60.2</v>
      </c>
      <c r="G170" s="39">
        <v>0</v>
      </c>
      <c r="H170" s="39">
        <v>0</v>
      </c>
      <c r="I170" s="39">
        <v>0</v>
      </c>
      <c r="J170" s="28"/>
      <c r="K170" s="28"/>
      <c r="L170" s="38">
        <v>24.3</v>
      </c>
      <c r="M170" s="38"/>
      <c r="N170" s="28"/>
      <c r="O170" s="98">
        <v>35.9</v>
      </c>
      <c r="P170" s="28"/>
      <c r="Q170" s="70"/>
      <c r="S170" s="68">
        <f t="shared" si="14"/>
        <v>35.9</v>
      </c>
      <c r="T170" s="68">
        <f t="shared" si="15"/>
        <v>24.3</v>
      </c>
      <c r="U170" s="68">
        <f t="shared" si="16"/>
        <v>0</v>
      </c>
      <c r="V170" s="68">
        <f t="shared" si="17"/>
        <v>0</v>
      </c>
    </row>
    <row r="171" spans="1:22">
      <c r="A171" s="28" t="s">
        <v>597</v>
      </c>
      <c r="B171" s="36" t="s">
        <v>786</v>
      </c>
      <c r="C171" s="37" t="s">
        <v>625</v>
      </c>
      <c r="D171" s="39">
        <f t="shared" si="12"/>
        <v>60</v>
      </c>
      <c r="E171" s="3" t="s">
        <v>597</v>
      </c>
      <c r="F171" s="27">
        <f t="shared" si="13"/>
        <v>60</v>
      </c>
      <c r="G171" s="39">
        <v>0</v>
      </c>
      <c r="H171" s="39">
        <v>0</v>
      </c>
      <c r="I171" s="39">
        <v>0</v>
      </c>
      <c r="J171" s="20"/>
      <c r="K171" s="20"/>
      <c r="L171" s="20"/>
      <c r="M171" s="38"/>
      <c r="N171" s="38">
        <v>60</v>
      </c>
      <c r="O171" s="99"/>
      <c r="P171" s="38"/>
      <c r="Q171" s="72"/>
      <c r="S171" s="68">
        <f t="shared" si="14"/>
        <v>60</v>
      </c>
      <c r="T171" s="68">
        <f t="shared" si="15"/>
        <v>0</v>
      </c>
      <c r="U171" s="68">
        <f t="shared" si="16"/>
        <v>0</v>
      </c>
      <c r="V171" s="68">
        <f t="shared" si="17"/>
        <v>0</v>
      </c>
    </row>
    <row r="172" spans="1:22">
      <c r="A172" s="28" t="s">
        <v>598</v>
      </c>
      <c r="B172" s="51" t="s">
        <v>417</v>
      </c>
      <c r="C172" s="4" t="s">
        <v>63</v>
      </c>
      <c r="D172" s="39">
        <f t="shared" si="12"/>
        <v>59.4</v>
      </c>
      <c r="E172" s="3" t="s">
        <v>598</v>
      </c>
      <c r="F172" s="27">
        <f t="shared" si="13"/>
        <v>59.4</v>
      </c>
      <c r="G172" s="39">
        <v>0</v>
      </c>
      <c r="H172" s="39">
        <v>0</v>
      </c>
      <c r="I172" s="39">
        <v>0</v>
      </c>
      <c r="J172" s="28"/>
      <c r="K172" s="28"/>
      <c r="L172" s="38">
        <v>59.4</v>
      </c>
      <c r="M172" s="38"/>
      <c r="N172" s="28"/>
      <c r="O172" s="98"/>
      <c r="P172" s="28"/>
      <c r="Q172" s="70"/>
      <c r="S172" s="68">
        <f t="shared" si="14"/>
        <v>59.4</v>
      </c>
      <c r="T172" s="68">
        <f t="shared" si="15"/>
        <v>0</v>
      </c>
      <c r="U172" s="68">
        <f t="shared" si="16"/>
        <v>0</v>
      </c>
      <c r="V172" s="68">
        <f t="shared" si="17"/>
        <v>0</v>
      </c>
    </row>
    <row r="173" spans="1:22">
      <c r="A173" s="28" t="s">
        <v>599</v>
      </c>
      <c r="B173" s="1" t="s">
        <v>18</v>
      </c>
      <c r="C173" s="4" t="s">
        <v>64</v>
      </c>
      <c r="D173" s="39">
        <f t="shared" si="12"/>
        <v>59.2</v>
      </c>
      <c r="E173" s="3" t="s">
        <v>599</v>
      </c>
      <c r="F173" s="27">
        <f t="shared" si="13"/>
        <v>59.2</v>
      </c>
      <c r="G173" s="39">
        <v>0</v>
      </c>
      <c r="H173" s="39">
        <v>0</v>
      </c>
      <c r="I173" s="39">
        <v>0</v>
      </c>
      <c r="J173" s="28">
        <v>59.2</v>
      </c>
      <c r="K173" s="28"/>
      <c r="L173" s="38"/>
      <c r="M173" s="38"/>
      <c r="N173" s="28"/>
      <c r="O173" s="98"/>
      <c r="P173" s="28"/>
      <c r="Q173" s="70"/>
      <c r="S173" s="68">
        <f t="shared" si="14"/>
        <v>59.2</v>
      </c>
      <c r="T173" s="68">
        <f t="shared" si="15"/>
        <v>0</v>
      </c>
      <c r="U173" s="68">
        <f t="shared" si="16"/>
        <v>0</v>
      </c>
      <c r="V173" s="68">
        <f t="shared" si="17"/>
        <v>0</v>
      </c>
    </row>
    <row r="174" spans="1:22">
      <c r="A174" s="28"/>
      <c r="B174" s="51" t="s">
        <v>1331</v>
      </c>
      <c r="C174" s="37" t="s">
        <v>1294</v>
      </c>
      <c r="D174" s="39">
        <f t="shared" si="12"/>
        <v>59.2</v>
      </c>
      <c r="E174" s="3" t="s">
        <v>599</v>
      </c>
      <c r="F174" s="27">
        <f t="shared" si="13"/>
        <v>59.2</v>
      </c>
      <c r="G174" s="39">
        <v>0</v>
      </c>
      <c r="H174" s="39">
        <v>0</v>
      </c>
      <c r="I174" s="39">
        <v>0</v>
      </c>
      <c r="J174" s="20"/>
      <c r="K174" s="20"/>
      <c r="L174" s="20"/>
      <c r="M174" s="38"/>
      <c r="N174" s="28"/>
      <c r="O174" s="98">
        <v>59.2</v>
      </c>
      <c r="P174" s="28"/>
      <c r="Q174" s="71"/>
      <c r="S174" s="68">
        <f t="shared" si="14"/>
        <v>59.2</v>
      </c>
      <c r="T174" s="68">
        <f t="shared" si="15"/>
        <v>0</v>
      </c>
      <c r="U174" s="68">
        <f t="shared" si="16"/>
        <v>0</v>
      </c>
      <c r="V174" s="68">
        <f t="shared" si="17"/>
        <v>0</v>
      </c>
    </row>
    <row r="175" spans="1:22">
      <c r="A175" s="28" t="s">
        <v>600</v>
      </c>
      <c r="B175" s="36" t="s">
        <v>645</v>
      </c>
      <c r="C175" s="37" t="s">
        <v>646</v>
      </c>
      <c r="D175" s="39">
        <f t="shared" si="12"/>
        <v>58.8</v>
      </c>
      <c r="E175" s="3" t="s">
        <v>600</v>
      </c>
      <c r="F175" s="27">
        <f t="shared" si="13"/>
        <v>58.8</v>
      </c>
      <c r="G175" s="39">
        <v>0</v>
      </c>
      <c r="H175" s="39">
        <v>0</v>
      </c>
      <c r="I175" s="39">
        <v>0</v>
      </c>
      <c r="J175" s="20"/>
      <c r="K175" s="20"/>
      <c r="L175" s="20"/>
      <c r="M175" s="38"/>
      <c r="N175" s="38">
        <v>58.8</v>
      </c>
      <c r="O175" s="99"/>
      <c r="P175" s="38"/>
      <c r="Q175" s="72"/>
      <c r="S175" s="68">
        <f t="shared" si="14"/>
        <v>58.8</v>
      </c>
      <c r="T175" s="68">
        <f t="shared" si="15"/>
        <v>0</v>
      </c>
      <c r="U175" s="68">
        <f t="shared" si="16"/>
        <v>0</v>
      </c>
      <c r="V175" s="68">
        <f t="shared" si="17"/>
        <v>0</v>
      </c>
    </row>
    <row r="176" spans="1:22">
      <c r="A176" s="28" t="s">
        <v>601</v>
      </c>
      <c r="B176" s="51" t="s">
        <v>438</v>
      </c>
      <c r="C176" s="4" t="s">
        <v>288</v>
      </c>
      <c r="D176" s="39">
        <f t="shared" si="12"/>
        <v>58.5</v>
      </c>
      <c r="E176" s="3" t="s">
        <v>601</v>
      </c>
      <c r="F176" s="27">
        <f t="shared" si="13"/>
        <v>58.5</v>
      </c>
      <c r="G176" s="39">
        <v>0</v>
      </c>
      <c r="H176" s="39">
        <v>0</v>
      </c>
      <c r="I176" s="39">
        <v>0</v>
      </c>
      <c r="J176" s="28"/>
      <c r="K176" s="28"/>
      <c r="L176" s="38">
        <v>22.6</v>
      </c>
      <c r="M176" s="38"/>
      <c r="N176" s="28">
        <v>35.9</v>
      </c>
      <c r="O176" s="98"/>
      <c r="P176" s="28"/>
      <c r="Q176" s="70"/>
      <c r="S176" s="68">
        <f t="shared" si="14"/>
        <v>35.9</v>
      </c>
      <c r="T176" s="68">
        <f t="shared" si="15"/>
        <v>22.6</v>
      </c>
      <c r="U176" s="68">
        <f t="shared" si="16"/>
        <v>0</v>
      </c>
      <c r="V176" s="68">
        <f t="shared" si="17"/>
        <v>0</v>
      </c>
    </row>
    <row r="177" spans="1:22">
      <c r="A177" s="28"/>
      <c r="B177" s="51" t="s">
        <v>1375</v>
      </c>
      <c r="C177" s="37" t="s">
        <v>806</v>
      </c>
      <c r="D177" s="39">
        <f t="shared" si="12"/>
        <v>58.5</v>
      </c>
      <c r="E177" s="3" t="s">
        <v>601</v>
      </c>
      <c r="F177" s="27">
        <f t="shared" si="13"/>
        <v>58.5</v>
      </c>
      <c r="G177" s="39">
        <v>0</v>
      </c>
      <c r="H177" s="39">
        <v>0</v>
      </c>
      <c r="I177" s="39">
        <v>0</v>
      </c>
      <c r="J177" s="20"/>
      <c r="K177" s="20"/>
      <c r="L177" s="20"/>
      <c r="M177" s="38"/>
      <c r="N177" s="28"/>
      <c r="O177" s="98">
        <v>58.5</v>
      </c>
      <c r="P177" s="28"/>
      <c r="Q177" s="71"/>
      <c r="S177" s="68">
        <f t="shared" si="14"/>
        <v>58.5</v>
      </c>
      <c r="T177" s="68">
        <f t="shared" si="15"/>
        <v>0</v>
      </c>
      <c r="U177" s="68">
        <f t="shared" si="16"/>
        <v>0</v>
      </c>
      <c r="V177" s="68">
        <f t="shared" si="17"/>
        <v>0</v>
      </c>
    </row>
    <row r="178" spans="1:22">
      <c r="A178" s="28" t="s">
        <v>1053</v>
      </c>
      <c r="B178" s="51" t="s">
        <v>788</v>
      </c>
      <c r="C178" s="37" t="s">
        <v>243</v>
      </c>
      <c r="D178" s="39">
        <f t="shared" si="12"/>
        <v>58.2</v>
      </c>
      <c r="E178" s="3" t="s">
        <v>1053</v>
      </c>
      <c r="F178" s="27">
        <f t="shared" si="13"/>
        <v>58.2</v>
      </c>
      <c r="G178" s="39">
        <v>0</v>
      </c>
      <c r="H178" s="39">
        <v>0</v>
      </c>
      <c r="I178" s="39">
        <v>0</v>
      </c>
      <c r="J178" s="20"/>
      <c r="K178" s="20"/>
      <c r="L178" s="20"/>
      <c r="M178" s="38"/>
      <c r="N178" s="38">
        <v>58.2</v>
      </c>
      <c r="O178" s="99"/>
      <c r="P178" s="38"/>
      <c r="Q178" s="72"/>
      <c r="S178" s="68">
        <f t="shared" si="14"/>
        <v>58.2</v>
      </c>
      <c r="T178" s="68">
        <f t="shared" si="15"/>
        <v>0</v>
      </c>
      <c r="U178" s="68">
        <f t="shared" si="16"/>
        <v>0</v>
      </c>
      <c r="V178" s="68">
        <f t="shared" si="17"/>
        <v>0</v>
      </c>
    </row>
    <row r="179" spans="1:22">
      <c r="A179" s="28" t="s">
        <v>1054</v>
      </c>
      <c r="B179" s="36" t="s">
        <v>935</v>
      </c>
      <c r="C179" s="37" t="s">
        <v>64</v>
      </c>
      <c r="D179" s="39">
        <f t="shared" si="12"/>
        <v>57.400000000000006</v>
      </c>
      <c r="E179" s="3" t="s">
        <v>1054</v>
      </c>
      <c r="F179" s="27">
        <f t="shared" si="13"/>
        <v>57.400000000000006</v>
      </c>
      <c r="G179" s="39">
        <v>0</v>
      </c>
      <c r="H179" s="39">
        <v>0</v>
      </c>
      <c r="I179" s="39">
        <v>0</v>
      </c>
      <c r="J179" s="20"/>
      <c r="K179" s="20"/>
      <c r="L179" s="20"/>
      <c r="M179" s="38"/>
      <c r="N179" s="38">
        <v>30.1</v>
      </c>
      <c r="O179" s="99">
        <v>27.3</v>
      </c>
      <c r="P179" s="38"/>
      <c r="Q179" s="72"/>
      <c r="S179" s="68">
        <f t="shared" si="14"/>
        <v>30.1</v>
      </c>
      <c r="T179" s="68">
        <f t="shared" si="15"/>
        <v>27.3</v>
      </c>
      <c r="U179" s="68">
        <f t="shared" si="16"/>
        <v>0</v>
      </c>
      <c r="V179" s="68">
        <f t="shared" si="17"/>
        <v>0</v>
      </c>
    </row>
    <row r="180" spans="1:22">
      <c r="A180" s="28" t="s">
        <v>1055</v>
      </c>
      <c r="B180" s="51" t="s">
        <v>1267</v>
      </c>
      <c r="C180" s="37" t="s">
        <v>246</v>
      </c>
      <c r="D180" s="39">
        <f t="shared" si="12"/>
        <v>57</v>
      </c>
      <c r="E180" s="3" t="s">
        <v>1055</v>
      </c>
      <c r="F180" s="27">
        <f t="shared" si="13"/>
        <v>57</v>
      </c>
      <c r="G180" s="39">
        <v>0</v>
      </c>
      <c r="H180" s="39">
        <v>0</v>
      </c>
      <c r="I180" s="39">
        <v>0</v>
      </c>
      <c r="J180" s="20"/>
      <c r="K180" s="20"/>
      <c r="L180" s="20"/>
      <c r="M180" s="38"/>
      <c r="N180" s="28"/>
      <c r="O180" s="98">
        <v>57</v>
      </c>
      <c r="P180" s="28"/>
      <c r="Q180" s="71"/>
      <c r="S180" s="68">
        <f t="shared" si="14"/>
        <v>57</v>
      </c>
      <c r="T180" s="68">
        <f t="shared" si="15"/>
        <v>0</v>
      </c>
      <c r="U180" s="68">
        <f t="shared" si="16"/>
        <v>0</v>
      </c>
      <c r="V180" s="68">
        <f t="shared" si="17"/>
        <v>0</v>
      </c>
    </row>
    <row r="181" spans="1:22">
      <c r="A181" s="28" t="s">
        <v>1056</v>
      </c>
      <c r="B181" s="51" t="s">
        <v>648</v>
      </c>
      <c r="C181" s="37" t="s">
        <v>639</v>
      </c>
      <c r="D181" s="39">
        <f t="shared" si="12"/>
        <v>56.7</v>
      </c>
      <c r="E181" s="3" t="s">
        <v>1056</v>
      </c>
      <c r="F181" s="27">
        <f t="shared" si="13"/>
        <v>56.7</v>
      </c>
      <c r="G181" s="39">
        <v>0</v>
      </c>
      <c r="H181" s="39">
        <v>0</v>
      </c>
      <c r="I181" s="39">
        <v>0</v>
      </c>
      <c r="J181" s="20"/>
      <c r="K181" s="20"/>
      <c r="L181" s="20"/>
      <c r="M181" s="38"/>
      <c r="N181" s="38">
        <v>56.7</v>
      </c>
      <c r="O181" s="99"/>
      <c r="P181" s="38"/>
      <c r="Q181" s="72"/>
      <c r="S181" s="68">
        <f t="shared" si="14"/>
        <v>56.7</v>
      </c>
      <c r="T181" s="68">
        <f t="shared" si="15"/>
        <v>0</v>
      </c>
      <c r="U181" s="68">
        <f t="shared" si="16"/>
        <v>0</v>
      </c>
      <c r="V181" s="68">
        <f t="shared" si="17"/>
        <v>0</v>
      </c>
    </row>
    <row r="182" spans="1:22">
      <c r="A182" s="28" t="s">
        <v>1057</v>
      </c>
      <c r="B182" s="36" t="s">
        <v>790</v>
      </c>
      <c r="C182" s="37" t="s">
        <v>611</v>
      </c>
      <c r="D182" s="39">
        <f t="shared" si="12"/>
        <v>56.4</v>
      </c>
      <c r="E182" s="3" t="s">
        <v>1057</v>
      </c>
      <c r="F182" s="27">
        <f t="shared" si="13"/>
        <v>56.4</v>
      </c>
      <c r="G182" s="39">
        <v>0</v>
      </c>
      <c r="H182" s="39">
        <v>0</v>
      </c>
      <c r="I182" s="39">
        <v>0</v>
      </c>
      <c r="J182" s="20"/>
      <c r="K182" s="20"/>
      <c r="L182" s="20"/>
      <c r="M182" s="38"/>
      <c r="N182" s="38">
        <v>56.4</v>
      </c>
      <c r="O182" s="99"/>
      <c r="P182" s="38"/>
      <c r="Q182" s="72"/>
      <c r="S182" s="68">
        <f t="shared" si="14"/>
        <v>56.4</v>
      </c>
      <c r="T182" s="68">
        <f t="shared" si="15"/>
        <v>0</v>
      </c>
      <c r="U182" s="68">
        <f t="shared" si="16"/>
        <v>0</v>
      </c>
      <c r="V182" s="68">
        <f t="shared" si="17"/>
        <v>0</v>
      </c>
    </row>
    <row r="183" spans="1:22">
      <c r="A183" s="28" t="s">
        <v>1058</v>
      </c>
      <c r="B183" s="51" t="s">
        <v>1333</v>
      </c>
      <c r="C183" s="37" t="s">
        <v>646</v>
      </c>
      <c r="D183" s="39">
        <f t="shared" si="12"/>
        <v>56.3</v>
      </c>
      <c r="E183" s="3" t="s">
        <v>1058</v>
      </c>
      <c r="F183" s="27">
        <f t="shared" si="13"/>
        <v>56.3</v>
      </c>
      <c r="G183" s="39">
        <v>0</v>
      </c>
      <c r="H183" s="39">
        <v>0</v>
      </c>
      <c r="I183" s="39">
        <v>0</v>
      </c>
      <c r="J183" s="20"/>
      <c r="K183" s="20"/>
      <c r="L183" s="20"/>
      <c r="M183" s="38"/>
      <c r="N183" s="28"/>
      <c r="O183" s="98">
        <v>56.3</v>
      </c>
      <c r="P183" s="28"/>
      <c r="Q183" s="71"/>
      <c r="S183" s="68">
        <f t="shared" si="14"/>
        <v>56.3</v>
      </c>
      <c r="T183" s="68">
        <f t="shared" si="15"/>
        <v>0</v>
      </c>
      <c r="U183" s="68">
        <f t="shared" si="16"/>
        <v>0</v>
      </c>
      <c r="V183" s="68">
        <f t="shared" si="17"/>
        <v>0</v>
      </c>
    </row>
    <row r="184" spans="1:22">
      <c r="A184" s="28" t="s">
        <v>1059</v>
      </c>
      <c r="B184" s="51" t="s">
        <v>353</v>
      </c>
      <c r="C184" s="4" t="s">
        <v>64</v>
      </c>
      <c r="D184" s="39">
        <f t="shared" si="12"/>
        <v>56</v>
      </c>
      <c r="E184" s="3" t="s">
        <v>1059</v>
      </c>
      <c r="F184" s="27">
        <f t="shared" si="13"/>
        <v>56</v>
      </c>
      <c r="G184" s="39">
        <v>0</v>
      </c>
      <c r="H184" s="39">
        <v>0</v>
      </c>
      <c r="I184" s="39">
        <v>0</v>
      </c>
      <c r="J184" s="28"/>
      <c r="K184" s="28"/>
      <c r="L184" s="38">
        <v>56</v>
      </c>
      <c r="M184" s="38"/>
      <c r="N184" s="28"/>
      <c r="O184" s="98"/>
      <c r="P184" s="28"/>
      <c r="Q184" s="70"/>
      <c r="S184" s="68">
        <f t="shared" si="14"/>
        <v>56</v>
      </c>
      <c r="T184" s="68">
        <f t="shared" si="15"/>
        <v>0</v>
      </c>
      <c r="U184" s="68">
        <f t="shared" si="16"/>
        <v>0</v>
      </c>
      <c r="V184" s="68">
        <f t="shared" si="17"/>
        <v>0</v>
      </c>
    </row>
    <row r="185" spans="1:22">
      <c r="A185" s="28" t="s">
        <v>1060</v>
      </c>
      <c r="B185" s="51" t="s">
        <v>1269</v>
      </c>
      <c r="C185" s="37" t="s">
        <v>1270</v>
      </c>
      <c r="D185" s="39">
        <f t="shared" si="12"/>
        <v>55.2</v>
      </c>
      <c r="E185" s="3" t="s">
        <v>1060</v>
      </c>
      <c r="F185" s="27">
        <f t="shared" si="13"/>
        <v>55.2</v>
      </c>
      <c r="G185" s="39">
        <v>0</v>
      </c>
      <c r="H185" s="39">
        <v>0</v>
      </c>
      <c r="I185" s="39">
        <v>0</v>
      </c>
      <c r="J185" s="20"/>
      <c r="K185" s="20"/>
      <c r="L185" s="20"/>
      <c r="M185" s="38"/>
      <c r="N185" s="28"/>
      <c r="O185" s="98">
        <v>55.2</v>
      </c>
      <c r="P185" s="28"/>
      <c r="Q185" s="71"/>
      <c r="S185" s="68">
        <f t="shared" si="14"/>
        <v>55.2</v>
      </c>
      <c r="T185" s="68">
        <f t="shared" si="15"/>
        <v>0</v>
      </c>
      <c r="U185" s="68">
        <f t="shared" si="16"/>
        <v>0</v>
      </c>
      <c r="V185" s="68">
        <f t="shared" si="17"/>
        <v>0</v>
      </c>
    </row>
    <row r="186" spans="1:22">
      <c r="A186" s="28" t="s">
        <v>1061</v>
      </c>
      <c r="B186" s="51" t="s">
        <v>722</v>
      </c>
      <c r="C186" s="37" t="s">
        <v>64</v>
      </c>
      <c r="D186" s="39">
        <f t="shared" si="12"/>
        <v>55</v>
      </c>
      <c r="E186" s="3" t="s">
        <v>1061</v>
      </c>
      <c r="F186" s="27">
        <f t="shared" si="13"/>
        <v>55</v>
      </c>
      <c r="G186" s="39">
        <v>0</v>
      </c>
      <c r="H186" s="39">
        <v>0</v>
      </c>
      <c r="I186" s="39">
        <v>0</v>
      </c>
      <c r="J186" s="20"/>
      <c r="K186" s="20"/>
      <c r="L186" s="20"/>
      <c r="M186" s="38"/>
      <c r="N186" s="38">
        <v>55</v>
      </c>
      <c r="O186" s="99"/>
      <c r="P186" s="38"/>
      <c r="Q186" s="72"/>
      <c r="S186" s="68">
        <f t="shared" si="14"/>
        <v>55</v>
      </c>
      <c r="T186" s="68">
        <f t="shared" si="15"/>
        <v>0</v>
      </c>
      <c r="U186" s="68">
        <f t="shared" si="16"/>
        <v>0</v>
      </c>
      <c r="V186" s="68">
        <f t="shared" si="17"/>
        <v>0</v>
      </c>
    </row>
    <row r="187" spans="1:22">
      <c r="A187" s="28"/>
      <c r="B187" s="51" t="s">
        <v>913</v>
      </c>
      <c r="C187" s="4"/>
      <c r="D187" s="39">
        <f t="shared" si="12"/>
        <v>55</v>
      </c>
      <c r="E187" s="3" t="s">
        <v>1061</v>
      </c>
      <c r="F187" s="27">
        <f t="shared" si="13"/>
        <v>55</v>
      </c>
      <c r="G187" s="39">
        <v>0</v>
      </c>
      <c r="H187" s="39">
        <v>0</v>
      </c>
      <c r="I187" s="39">
        <v>0</v>
      </c>
      <c r="J187" s="20"/>
      <c r="K187" s="20"/>
      <c r="L187" s="20"/>
      <c r="M187" s="38"/>
      <c r="N187" s="38">
        <v>55</v>
      </c>
      <c r="O187" s="99"/>
      <c r="P187" s="38"/>
      <c r="Q187" s="72"/>
      <c r="S187" s="68">
        <f t="shared" si="14"/>
        <v>55</v>
      </c>
      <c r="T187" s="68">
        <f t="shared" si="15"/>
        <v>0</v>
      </c>
      <c r="U187" s="68">
        <f t="shared" si="16"/>
        <v>0</v>
      </c>
      <c r="V187" s="68">
        <f t="shared" si="17"/>
        <v>0</v>
      </c>
    </row>
    <row r="188" spans="1:22">
      <c r="A188" s="28"/>
      <c r="B188" s="51" t="s">
        <v>429</v>
      </c>
      <c r="C188" s="4" t="s">
        <v>325</v>
      </c>
      <c r="D188" s="39">
        <f t="shared" si="12"/>
        <v>55</v>
      </c>
      <c r="E188" s="3" t="s">
        <v>1061</v>
      </c>
      <c r="F188" s="27">
        <f t="shared" si="13"/>
        <v>55</v>
      </c>
      <c r="G188" s="39">
        <v>0</v>
      </c>
      <c r="H188" s="39">
        <v>0</v>
      </c>
      <c r="I188" s="39">
        <v>0</v>
      </c>
      <c r="J188" s="28"/>
      <c r="K188" s="28"/>
      <c r="L188" s="38">
        <v>55</v>
      </c>
      <c r="M188" s="38"/>
      <c r="N188" s="28"/>
      <c r="O188" s="98"/>
      <c r="P188" s="28"/>
      <c r="Q188" s="70"/>
      <c r="S188" s="68">
        <f t="shared" si="14"/>
        <v>55</v>
      </c>
      <c r="T188" s="68">
        <f t="shared" si="15"/>
        <v>0</v>
      </c>
      <c r="U188" s="68">
        <f t="shared" si="16"/>
        <v>0</v>
      </c>
      <c r="V188" s="68">
        <f t="shared" si="17"/>
        <v>0</v>
      </c>
    </row>
    <row r="189" spans="1:22">
      <c r="A189" s="28" t="s">
        <v>1062</v>
      </c>
      <c r="B189" s="36" t="s">
        <v>650</v>
      </c>
      <c r="C189" s="37" t="s">
        <v>232</v>
      </c>
      <c r="D189" s="39">
        <f t="shared" si="12"/>
        <v>54.6</v>
      </c>
      <c r="E189" s="3" t="s">
        <v>1062</v>
      </c>
      <c r="F189" s="27">
        <f t="shared" si="13"/>
        <v>54.6</v>
      </c>
      <c r="G189" s="39">
        <v>0</v>
      </c>
      <c r="H189" s="39">
        <v>0</v>
      </c>
      <c r="I189" s="39">
        <v>0</v>
      </c>
      <c r="J189" s="20"/>
      <c r="K189" s="20"/>
      <c r="L189" s="20"/>
      <c r="M189" s="38"/>
      <c r="N189" s="38">
        <v>54.6</v>
      </c>
      <c r="O189" s="99"/>
      <c r="P189" s="38"/>
      <c r="Q189" s="72"/>
      <c r="S189" s="68">
        <f t="shared" si="14"/>
        <v>54.6</v>
      </c>
      <c r="T189" s="68">
        <f t="shared" si="15"/>
        <v>0</v>
      </c>
      <c r="U189" s="68">
        <f t="shared" si="16"/>
        <v>0</v>
      </c>
      <c r="V189" s="68">
        <f t="shared" si="17"/>
        <v>0</v>
      </c>
    </row>
    <row r="190" spans="1:22" ht="15.75" customHeight="1">
      <c r="A190" s="28"/>
      <c r="B190" s="51" t="s">
        <v>791</v>
      </c>
      <c r="C190" s="37" t="s">
        <v>232</v>
      </c>
      <c r="D190" s="39">
        <f t="shared" si="12"/>
        <v>54.6</v>
      </c>
      <c r="E190" s="3" t="s">
        <v>1062</v>
      </c>
      <c r="F190" s="27">
        <f t="shared" si="13"/>
        <v>54.6</v>
      </c>
      <c r="G190" s="39">
        <v>0</v>
      </c>
      <c r="H190" s="39">
        <v>0</v>
      </c>
      <c r="I190" s="39">
        <v>0</v>
      </c>
      <c r="J190" s="20"/>
      <c r="K190" s="20"/>
      <c r="L190" s="20"/>
      <c r="M190" s="38"/>
      <c r="N190" s="38">
        <v>54.6</v>
      </c>
      <c r="O190" s="99"/>
      <c r="P190" s="38"/>
      <c r="Q190" s="72"/>
      <c r="S190" s="68">
        <f t="shared" si="14"/>
        <v>54.6</v>
      </c>
      <c r="T190" s="68">
        <f t="shared" si="15"/>
        <v>0</v>
      </c>
      <c r="U190" s="68">
        <f t="shared" si="16"/>
        <v>0</v>
      </c>
      <c r="V190" s="68">
        <f t="shared" si="17"/>
        <v>0</v>
      </c>
    </row>
    <row r="191" spans="1:22">
      <c r="A191" s="28" t="s">
        <v>1063</v>
      </c>
      <c r="B191" s="51" t="s">
        <v>385</v>
      </c>
      <c r="C191" s="4" t="s">
        <v>219</v>
      </c>
      <c r="D191" s="39">
        <f t="shared" si="12"/>
        <v>54.5</v>
      </c>
      <c r="E191" s="3" t="s">
        <v>1063</v>
      </c>
      <c r="F191" s="27">
        <f t="shared" si="13"/>
        <v>54.5</v>
      </c>
      <c r="G191" s="39">
        <v>0</v>
      </c>
      <c r="H191" s="39">
        <v>0</v>
      </c>
      <c r="I191" s="39">
        <v>0</v>
      </c>
      <c r="J191" s="28"/>
      <c r="K191" s="28"/>
      <c r="L191" s="38">
        <v>54.5</v>
      </c>
      <c r="M191" s="38"/>
      <c r="N191" s="28"/>
      <c r="O191" s="98"/>
      <c r="P191" s="28"/>
      <c r="Q191" s="70"/>
      <c r="S191" s="68">
        <f t="shared" si="14"/>
        <v>54.5</v>
      </c>
      <c r="T191" s="68">
        <f t="shared" si="15"/>
        <v>0</v>
      </c>
      <c r="U191" s="68">
        <f t="shared" si="16"/>
        <v>0</v>
      </c>
      <c r="V191" s="68">
        <f t="shared" si="17"/>
        <v>0</v>
      </c>
    </row>
    <row r="192" spans="1:22">
      <c r="A192" s="28" t="s">
        <v>1064</v>
      </c>
      <c r="B192" s="51" t="s">
        <v>418</v>
      </c>
      <c r="C192" s="4" t="s">
        <v>219</v>
      </c>
      <c r="D192" s="39">
        <f t="shared" si="12"/>
        <v>54.1</v>
      </c>
      <c r="E192" s="3" t="s">
        <v>1064</v>
      </c>
      <c r="F192" s="27">
        <f t="shared" si="13"/>
        <v>54.1</v>
      </c>
      <c r="G192" s="39">
        <v>0</v>
      </c>
      <c r="H192" s="39">
        <v>0</v>
      </c>
      <c r="I192" s="39">
        <v>0</v>
      </c>
      <c r="J192" s="28"/>
      <c r="K192" s="28"/>
      <c r="L192" s="38">
        <v>54.1</v>
      </c>
      <c r="M192" s="38"/>
      <c r="N192" s="28"/>
      <c r="O192" s="98"/>
      <c r="P192" s="28"/>
      <c r="Q192" s="70"/>
      <c r="S192" s="68">
        <f t="shared" si="14"/>
        <v>54.1</v>
      </c>
      <c r="T192" s="68">
        <f t="shared" si="15"/>
        <v>0</v>
      </c>
      <c r="U192" s="68">
        <f t="shared" si="16"/>
        <v>0</v>
      </c>
      <c r="V192" s="68">
        <f t="shared" si="17"/>
        <v>0</v>
      </c>
    </row>
    <row r="193" spans="1:22" ht="15" customHeight="1">
      <c r="A193" s="28"/>
      <c r="B193" s="51" t="s">
        <v>1443</v>
      </c>
      <c r="C193" s="37" t="s">
        <v>252</v>
      </c>
      <c r="D193" s="39">
        <f t="shared" si="12"/>
        <v>54.1</v>
      </c>
      <c r="E193" s="3" t="s">
        <v>1064</v>
      </c>
      <c r="F193" s="27">
        <f t="shared" si="13"/>
        <v>54.1</v>
      </c>
      <c r="G193" s="39">
        <v>0</v>
      </c>
      <c r="H193" s="39">
        <v>0</v>
      </c>
      <c r="I193" s="39">
        <v>0</v>
      </c>
      <c r="J193" s="20"/>
      <c r="K193" s="20"/>
      <c r="L193" s="20"/>
      <c r="M193" s="38"/>
      <c r="N193" s="28"/>
      <c r="O193" s="98">
        <v>54.1</v>
      </c>
      <c r="P193" s="28"/>
      <c r="S193" s="68">
        <f t="shared" si="14"/>
        <v>54.1</v>
      </c>
      <c r="T193" s="68">
        <f t="shared" si="15"/>
        <v>0</v>
      </c>
      <c r="U193" s="68">
        <f t="shared" si="16"/>
        <v>0</v>
      </c>
      <c r="V193" s="68">
        <f t="shared" si="17"/>
        <v>0</v>
      </c>
    </row>
    <row r="194" spans="1:22">
      <c r="A194" s="28" t="s">
        <v>1065</v>
      </c>
      <c r="B194" s="36" t="s">
        <v>915</v>
      </c>
      <c r="C194" s="37" t="s">
        <v>761</v>
      </c>
      <c r="D194" s="39">
        <f t="shared" ref="D194:D257" si="18">SUM(S194:V194)</f>
        <v>52.9</v>
      </c>
      <c r="E194" s="3" t="s">
        <v>1065</v>
      </c>
      <c r="F194" s="27">
        <f t="shared" ref="F194:F257" si="19">SUM(J194:P194)</f>
        <v>52.9</v>
      </c>
      <c r="G194" s="39">
        <v>0</v>
      </c>
      <c r="H194" s="39">
        <v>0</v>
      </c>
      <c r="I194" s="39">
        <v>0</v>
      </c>
      <c r="J194" s="20"/>
      <c r="K194" s="20"/>
      <c r="L194" s="20"/>
      <c r="M194" s="38"/>
      <c r="N194" s="38">
        <v>52.9</v>
      </c>
      <c r="O194" s="99"/>
      <c r="P194" s="38"/>
      <c r="Q194" s="72"/>
      <c r="S194" s="68">
        <f t="shared" ref="S194:S257" si="20">LARGE(G194:P194,1)</f>
        <v>52.9</v>
      </c>
      <c r="T194" s="68">
        <f t="shared" ref="T194:T257" si="21">LARGE(G194:P194,2)</f>
        <v>0</v>
      </c>
      <c r="U194" s="68">
        <f t="shared" ref="U194:U257" si="22">LARGE(G194:P194,3)</f>
        <v>0</v>
      </c>
      <c r="V194" s="68">
        <f t="shared" ref="V194:V257" si="23">LARGE(G194:P194,4)</f>
        <v>0</v>
      </c>
    </row>
    <row r="195" spans="1:22">
      <c r="A195" s="28" t="s">
        <v>1066</v>
      </c>
      <c r="B195" s="36" t="s">
        <v>793</v>
      </c>
      <c r="C195" s="37" t="s">
        <v>684</v>
      </c>
      <c r="D195" s="39">
        <f t="shared" si="18"/>
        <v>52.8</v>
      </c>
      <c r="E195" s="3" t="s">
        <v>1066</v>
      </c>
      <c r="F195" s="27">
        <f t="shared" si="19"/>
        <v>52.8</v>
      </c>
      <c r="G195" s="39">
        <v>0</v>
      </c>
      <c r="H195" s="39">
        <v>0</v>
      </c>
      <c r="I195" s="39">
        <v>0</v>
      </c>
      <c r="J195" s="20"/>
      <c r="K195" s="20"/>
      <c r="L195" s="20"/>
      <c r="M195" s="38"/>
      <c r="N195" s="38">
        <v>52.8</v>
      </c>
      <c r="O195" s="99"/>
      <c r="P195" s="38"/>
      <c r="Q195" s="72"/>
      <c r="S195" s="68">
        <f t="shared" si="20"/>
        <v>52.8</v>
      </c>
      <c r="T195" s="68">
        <f t="shared" si="21"/>
        <v>0</v>
      </c>
      <c r="U195" s="68">
        <f t="shared" si="22"/>
        <v>0</v>
      </c>
      <c r="V195" s="68">
        <f t="shared" si="23"/>
        <v>0</v>
      </c>
    </row>
    <row r="196" spans="1:22">
      <c r="A196" s="28" t="s">
        <v>1067</v>
      </c>
      <c r="B196" s="51" t="s">
        <v>652</v>
      </c>
      <c r="C196" s="37" t="s">
        <v>653</v>
      </c>
      <c r="D196" s="39">
        <f t="shared" si="18"/>
        <v>52.6</v>
      </c>
      <c r="E196" s="3" t="s">
        <v>1067</v>
      </c>
      <c r="F196" s="27">
        <f t="shared" si="19"/>
        <v>52.6</v>
      </c>
      <c r="G196" s="39">
        <v>0</v>
      </c>
      <c r="H196" s="39">
        <v>0</v>
      </c>
      <c r="I196" s="39">
        <v>0</v>
      </c>
      <c r="J196" s="20"/>
      <c r="K196" s="20"/>
      <c r="L196" s="20"/>
      <c r="M196" s="38"/>
      <c r="N196" s="38">
        <v>52.6</v>
      </c>
      <c r="O196" s="99"/>
      <c r="P196" s="38"/>
      <c r="Q196" s="72"/>
      <c r="S196" s="68">
        <f t="shared" si="20"/>
        <v>52.6</v>
      </c>
      <c r="T196" s="68">
        <f t="shared" si="21"/>
        <v>0</v>
      </c>
      <c r="U196" s="68">
        <f t="shared" si="22"/>
        <v>0</v>
      </c>
      <c r="V196" s="68">
        <f t="shared" si="23"/>
        <v>0</v>
      </c>
    </row>
    <row r="197" spans="1:22">
      <c r="A197" s="28" t="s">
        <v>1068</v>
      </c>
      <c r="B197" s="36" t="s">
        <v>724</v>
      </c>
      <c r="C197" s="37" t="s">
        <v>664</v>
      </c>
      <c r="D197" s="39">
        <f t="shared" si="18"/>
        <v>52</v>
      </c>
      <c r="E197" s="3" t="s">
        <v>1068</v>
      </c>
      <c r="F197" s="27">
        <f t="shared" si="19"/>
        <v>52</v>
      </c>
      <c r="G197" s="39">
        <v>0</v>
      </c>
      <c r="H197" s="39">
        <v>0</v>
      </c>
      <c r="I197" s="39">
        <v>0</v>
      </c>
      <c r="J197" s="20"/>
      <c r="K197" s="20"/>
      <c r="L197" s="20"/>
      <c r="M197" s="38"/>
      <c r="N197" s="38">
        <v>52</v>
      </c>
      <c r="O197" s="99"/>
      <c r="P197" s="38"/>
      <c r="Q197" s="72"/>
      <c r="S197" s="68">
        <f t="shared" si="20"/>
        <v>52</v>
      </c>
      <c r="T197" s="68">
        <f t="shared" si="21"/>
        <v>0</v>
      </c>
      <c r="U197" s="68">
        <f t="shared" si="22"/>
        <v>0</v>
      </c>
      <c r="V197" s="68">
        <f t="shared" si="23"/>
        <v>0</v>
      </c>
    </row>
    <row r="198" spans="1:22">
      <c r="A198" s="28" t="s">
        <v>1069</v>
      </c>
      <c r="B198" s="51" t="s">
        <v>869</v>
      </c>
      <c r="C198" s="37" t="s">
        <v>634</v>
      </c>
      <c r="D198" s="39">
        <f t="shared" si="18"/>
        <v>51.6</v>
      </c>
      <c r="E198" s="3" t="s">
        <v>1069</v>
      </c>
      <c r="F198" s="27">
        <f t="shared" si="19"/>
        <v>51.6</v>
      </c>
      <c r="G198" s="39">
        <v>0</v>
      </c>
      <c r="H198" s="39">
        <v>0</v>
      </c>
      <c r="I198" s="39">
        <v>0</v>
      </c>
      <c r="J198" s="20"/>
      <c r="K198" s="20"/>
      <c r="L198" s="20"/>
      <c r="M198" s="38"/>
      <c r="N198" s="38">
        <v>51.6</v>
      </c>
      <c r="O198" s="99"/>
      <c r="P198" s="38"/>
      <c r="Q198" s="72"/>
      <c r="S198" s="68">
        <f t="shared" si="20"/>
        <v>51.6</v>
      </c>
      <c r="T198" s="68">
        <f t="shared" si="21"/>
        <v>0</v>
      </c>
      <c r="U198" s="68">
        <f t="shared" si="22"/>
        <v>0</v>
      </c>
      <c r="V198" s="68">
        <f t="shared" si="23"/>
        <v>0</v>
      </c>
    </row>
    <row r="199" spans="1:22">
      <c r="A199" s="28" t="s">
        <v>1070</v>
      </c>
      <c r="B199" s="51" t="s">
        <v>917</v>
      </c>
      <c r="C199" s="37" t="s">
        <v>64</v>
      </c>
      <c r="D199" s="39">
        <f t="shared" si="18"/>
        <v>50.8</v>
      </c>
      <c r="E199" s="3" t="s">
        <v>1070</v>
      </c>
      <c r="F199" s="27">
        <f t="shared" si="19"/>
        <v>50.8</v>
      </c>
      <c r="G199" s="39">
        <v>0</v>
      </c>
      <c r="H199" s="39">
        <v>0</v>
      </c>
      <c r="I199" s="39">
        <v>0</v>
      </c>
      <c r="J199" s="20"/>
      <c r="K199" s="20"/>
      <c r="L199" s="20"/>
      <c r="M199" s="38"/>
      <c r="N199" s="38">
        <v>50.8</v>
      </c>
      <c r="O199" s="99"/>
      <c r="P199" s="38"/>
      <c r="Q199" s="72"/>
      <c r="S199" s="68">
        <f t="shared" si="20"/>
        <v>50.8</v>
      </c>
      <c r="T199" s="68">
        <f t="shared" si="21"/>
        <v>0</v>
      </c>
      <c r="U199" s="68">
        <f t="shared" si="22"/>
        <v>0</v>
      </c>
      <c r="V199" s="68">
        <f t="shared" si="23"/>
        <v>0</v>
      </c>
    </row>
    <row r="200" spans="1:22">
      <c r="A200" s="28" t="s">
        <v>1071</v>
      </c>
      <c r="B200" s="14" t="s">
        <v>11</v>
      </c>
      <c r="C200" s="4" t="s">
        <v>65</v>
      </c>
      <c r="D200" s="39">
        <f t="shared" si="18"/>
        <v>50.5</v>
      </c>
      <c r="E200" s="3" t="s">
        <v>1071</v>
      </c>
      <c r="F200" s="27">
        <f t="shared" si="19"/>
        <v>50.5</v>
      </c>
      <c r="G200" s="39">
        <v>0</v>
      </c>
      <c r="H200" s="39">
        <v>0</v>
      </c>
      <c r="I200" s="39">
        <v>0</v>
      </c>
      <c r="J200" s="27">
        <v>50.5</v>
      </c>
      <c r="K200" s="28"/>
      <c r="L200" s="38"/>
      <c r="M200" s="38"/>
      <c r="N200" s="28"/>
      <c r="O200" s="98"/>
      <c r="P200" s="28"/>
      <c r="Q200" s="70"/>
      <c r="S200" s="68">
        <f t="shared" si="20"/>
        <v>50.5</v>
      </c>
      <c r="T200" s="68">
        <f t="shared" si="21"/>
        <v>0</v>
      </c>
      <c r="U200" s="68">
        <f t="shared" si="22"/>
        <v>0</v>
      </c>
      <c r="V200" s="68">
        <f t="shared" si="23"/>
        <v>0</v>
      </c>
    </row>
    <row r="201" spans="1:22">
      <c r="A201" s="28"/>
      <c r="B201" s="51" t="s">
        <v>355</v>
      </c>
      <c r="C201" s="4" t="s">
        <v>206</v>
      </c>
      <c r="D201" s="39">
        <f t="shared" si="18"/>
        <v>50.5</v>
      </c>
      <c r="E201" s="3" t="s">
        <v>1071</v>
      </c>
      <c r="F201" s="27">
        <f t="shared" si="19"/>
        <v>50.5</v>
      </c>
      <c r="G201" s="39">
        <v>0</v>
      </c>
      <c r="H201" s="39">
        <v>0</v>
      </c>
      <c r="I201" s="39">
        <v>0</v>
      </c>
      <c r="J201" s="28"/>
      <c r="K201" s="28"/>
      <c r="L201" s="38">
        <v>50.5</v>
      </c>
      <c r="M201" s="38"/>
      <c r="N201" s="28"/>
      <c r="O201" s="98"/>
      <c r="P201" s="28"/>
      <c r="Q201" s="70"/>
      <c r="S201" s="68">
        <f t="shared" si="20"/>
        <v>50.5</v>
      </c>
      <c r="T201" s="68">
        <f t="shared" si="21"/>
        <v>0</v>
      </c>
      <c r="U201" s="68">
        <f t="shared" si="22"/>
        <v>0</v>
      </c>
      <c r="V201" s="68">
        <f t="shared" si="23"/>
        <v>0</v>
      </c>
    </row>
    <row r="202" spans="1:22">
      <c r="A202" s="28"/>
      <c r="B202" s="51" t="s">
        <v>1471</v>
      </c>
      <c r="C202" s="1"/>
      <c r="D202" s="39">
        <f t="shared" si="18"/>
        <v>50.5</v>
      </c>
      <c r="E202" s="3" t="s">
        <v>1071</v>
      </c>
      <c r="F202" s="27">
        <f t="shared" si="19"/>
        <v>50.5</v>
      </c>
      <c r="G202" s="39">
        <v>0</v>
      </c>
      <c r="H202" s="39">
        <v>0</v>
      </c>
      <c r="I202" s="39">
        <v>0</v>
      </c>
      <c r="J202" s="20"/>
      <c r="K202" s="20"/>
      <c r="L202" s="20"/>
      <c r="M202" s="38"/>
      <c r="N202" s="28"/>
      <c r="O202" s="98"/>
      <c r="P202" s="28">
        <v>50.5</v>
      </c>
      <c r="S202" s="68">
        <f t="shared" si="20"/>
        <v>50.5</v>
      </c>
      <c r="T202" s="68">
        <f t="shared" si="21"/>
        <v>0</v>
      </c>
      <c r="U202" s="68">
        <f t="shared" si="22"/>
        <v>0</v>
      </c>
      <c r="V202" s="68">
        <f t="shared" si="23"/>
        <v>0</v>
      </c>
    </row>
    <row r="203" spans="1:22">
      <c r="A203" s="28" t="s">
        <v>1072</v>
      </c>
      <c r="B203" s="51" t="s">
        <v>426</v>
      </c>
      <c r="C203" s="4" t="s">
        <v>63</v>
      </c>
      <c r="D203" s="39">
        <f t="shared" si="18"/>
        <v>50.4</v>
      </c>
      <c r="E203" s="3" t="s">
        <v>1072</v>
      </c>
      <c r="F203" s="27">
        <f t="shared" si="19"/>
        <v>50.4</v>
      </c>
      <c r="G203" s="39">
        <v>0</v>
      </c>
      <c r="H203" s="39">
        <v>0</v>
      </c>
      <c r="I203" s="39">
        <v>0</v>
      </c>
      <c r="J203" s="28"/>
      <c r="K203" s="28"/>
      <c r="L203" s="38">
        <v>11.6</v>
      </c>
      <c r="M203" s="38">
        <v>38.799999999999997</v>
      </c>
      <c r="N203" s="28"/>
      <c r="O203" s="98"/>
      <c r="P203" s="28"/>
      <c r="Q203" s="70"/>
      <c r="S203" s="68">
        <f t="shared" si="20"/>
        <v>38.799999999999997</v>
      </c>
      <c r="T203" s="68">
        <f t="shared" si="21"/>
        <v>11.6</v>
      </c>
      <c r="U203" s="68">
        <f t="shared" si="22"/>
        <v>0</v>
      </c>
      <c r="V203" s="68">
        <f t="shared" si="23"/>
        <v>0</v>
      </c>
    </row>
    <row r="204" spans="1:22">
      <c r="A204" s="28" t="s">
        <v>1073</v>
      </c>
      <c r="B204" s="51" t="s">
        <v>435</v>
      </c>
      <c r="C204" s="4" t="s">
        <v>206</v>
      </c>
      <c r="D204" s="39">
        <f t="shared" si="18"/>
        <v>50.3</v>
      </c>
      <c r="E204" s="3" t="s">
        <v>1073</v>
      </c>
      <c r="F204" s="27">
        <f t="shared" si="19"/>
        <v>50.3</v>
      </c>
      <c r="G204" s="39">
        <v>0</v>
      </c>
      <c r="H204" s="39">
        <v>0</v>
      </c>
      <c r="I204" s="39">
        <v>0</v>
      </c>
      <c r="J204" s="28"/>
      <c r="K204" s="28"/>
      <c r="L204" s="38">
        <v>37</v>
      </c>
      <c r="M204" s="38"/>
      <c r="N204" s="28">
        <v>13.3</v>
      </c>
      <c r="O204" s="98"/>
      <c r="P204" s="28"/>
      <c r="Q204" s="70"/>
      <c r="S204" s="68">
        <f t="shared" si="20"/>
        <v>37</v>
      </c>
      <c r="T204" s="68">
        <f t="shared" si="21"/>
        <v>13.3</v>
      </c>
      <c r="U204" s="68">
        <f t="shared" si="22"/>
        <v>0</v>
      </c>
      <c r="V204" s="68">
        <f t="shared" si="23"/>
        <v>0</v>
      </c>
    </row>
    <row r="205" spans="1:22">
      <c r="A205" s="28"/>
      <c r="B205" s="51" t="s">
        <v>1417</v>
      </c>
      <c r="C205" s="37" t="s">
        <v>64</v>
      </c>
      <c r="D205" s="39">
        <f t="shared" si="18"/>
        <v>50.3</v>
      </c>
      <c r="E205" s="3" t="s">
        <v>1073</v>
      </c>
      <c r="F205" s="27">
        <f t="shared" si="19"/>
        <v>50.3</v>
      </c>
      <c r="G205" s="39">
        <v>0</v>
      </c>
      <c r="H205" s="39">
        <v>0</v>
      </c>
      <c r="I205" s="39">
        <v>0</v>
      </c>
      <c r="J205" s="20"/>
      <c r="K205" s="20"/>
      <c r="L205" s="20"/>
      <c r="M205" s="38"/>
      <c r="N205" s="28"/>
      <c r="O205" s="98">
        <v>50.3</v>
      </c>
      <c r="P205" s="28"/>
      <c r="Q205" s="71"/>
      <c r="S205" s="68">
        <f t="shared" si="20"/>
        <v>50.3</v>
      </c>
      <c r="T205" s="68">
        <f t="shared" si="21"/>
        <v>0</v>
      </c>
      <c r="U205" s="68">
        <f t="shared" si="22"/>
        <v>0</v>
      </c>
      <c r="V205" s="68">
        <f t="shared" si="23"/>
        <v>0</v>
      </c>
    </row>
    <row r="206" spans="1:22">
      <c r="A206" s="28"/>
      <c r="B206" s="36" t="s">
        <v>870</v>
      </c>
      <c r="C206" s="37" t="s">
        <v>243</v>
      </c>
      <c r="D206" s="39">
        <f t="shared" si="18"/>
        <v>50.3</v>
      </c>
      <c r="E206" s="3" t="s">
        <v>1073</v>
      </c>
      <c r="F206" s="27">
        <f t="shared" si="19"/>
        <v>50.3</v>
      </c>
      <c r="G206" s="39">
        <v>0</v>
      </c>
      <c r="H206" s="39">
        <v>0</v>
      </c>
      <c r="I206" s="39">
        <v>0</v>
      </c>
      <c r="J206" s="20"/>
      <c r="K206" s="20"/>
      <c r="L206" s="20"/>
      <c r="M206" s="38"/>
      <c r="N206" s="38">
        <v>49.3</v>
      </c>
      <c r="O206" s="99"/>
      <c r="P206" s="38">
        <v>1</v>
      </c>
      <c r="Q206" s="72"/>
      <c r="S206" s="68">
        <f t="shared" si="20"/>
        <v>49.3</v>
      </c>
      <c r="T206" s="68">
        <f t="shared" si="21"/>
        <v>1</v>
      </c>
      <c r="U206" s="68">
        <f t="shared" si="22"/>
        <v>0</v>
      </c>
      <c r="V206" s="68">
        <f t="shared" si="23"/>
        <v>0</v>
      </c>
    </row>
    <row r="207" spans="1:22">
      <c r="A207" s="28" t="s">
        <v>1074</v>
      </c>
      <c r="B207" s="51" t="s">
        <v>1274</v>
      </c>
      <c r="C207" s="37" t="s">
        <v>63</v>
      </c>
      <c r="D207" s="39">
        <f t="shared" si="18"/>
        <v>49.6</v>
      </c>
      <c r="E207" s="3" t="s">
        <v>1074</v>
      </c>
      <c r="F207" s="27">
        <f t="shared" si="19"/>
        <v>49.6</v>
      </c>
      <c r="G207" s="39">
        <v>0</v>
      </c>
      <c r="H207" s="39">
        <v>0</v>
      </c>
      <c r="I207" s="39">
        <v>0</v>
      </c>
      <c r="J207" s="20"/>
      <c r="K207" s="20"/>
      <c r="L207" s="20"/>
      <c r="M207" s="38"/>
      <c r="N207" s="28"/>
      <c r="O207" s="98">
        <v>49.6</v>
      </c>
      <c r="P207" s="28"/>
      <c r="Q207" s="71"/>
      <c r="S207" s="68">
        <f t="shared" si="20"/>
        <v>49.6</v>
      </c>
      <c r="T207" s="68">
        <f t="shared" si="21"/>
        <v>0</v>
      </c>
      <c r="U207" s="68">
        <f t="shared" si="22"/>
        <v>0</v>
      </c>
      <c r="V207" s="68">
        <f t="shared" si="23"/>
        <v>0</v>
      </c>
    </row>
    <row r="208" spans="1:22">
      <c r="A208" s="28" t="s">
        <v>1075</v>
      </c>
      <c r="B208" s="36" t="s">
        <v>797</v>
      </c>
      <c r="C208" s="37" t="s">
        <v>232</v>
      </c>
      <c r="D208" s="39">
        <f t="shared" si="18"/>
        <v>49.3</v>
      </c>
      <c r="E208" s="3" t="s">
        <v>1075</v>
      </c>
      <c r="F208" s="27">
        <f t="shared" si="19"/>
        <v>49.3</v>
      </c>
      <c r="G208" s="39">
        <v>0</v>
      </c>
      <c r="H208" s="39">
        <v>0</v>
      </c>
      <c r="I208" s="39">
        <v>0</v>
      </c>
      <c r="J208" s="20"/>
      <c r="K208" s="20"/>
      <c r="L208" s="20"/>
      <c r="M208" s="38"/>
      <c r="N208" s="38">
        <v>49.3</v>
      </c>
      <c r="O208" s="99"/>
      <c r="P208" s="38"/>
      <c r="Q208" s="72"/>
      <c r="S208" s="68">
        <f t="shared" si="20"/>
        <v>49.3</v>
      </c>
      <c r="T208" s="68">
        <f t="shared" si="21"/>
        <v>0</v>
      </c>
      <c r="U208" s="68">
        <f t="shared" si="22"/>
        <v>0</v>
      </c>
      <c r="V208" s="68">
        <f t="shared" si="23"/>
        <v>0</v>
      </c>
    </row>
    <row r="209" spans="1:22">
      <c r="A209" s="28"/>
      <c r="B209" s="51" t="s">
        <v>1427</v>
      </c>
      <c r="C209" s="4" t="s">
        <v>206</v>
      </c>
      <c r="D209" s="39">
        <f t="shared" si="18"/>
        <v>49.3</v>
      </c>
      <c r="E209" s="3" t="s">
        <v>1075</v>
      </c>
      <c r="F209" s="27">
        <f t="shared" si="19"/>
        <v>49.3</v>
      </c>
      <c r="G209" s="39">
        <v>0</v>
      </c>
      <c r="H209" s="39">
        <v>0</v>
      </c>
      <c r="I209" s="39">
        <v>0</v>
      </c>
      <c r="J209" s="28"/>
      <c r="K209" s="28"/>
      <c r="L209" s="38">
        <v>15.4</v>
      </c>
      <c r="M209" s="38"/>
      <c r="N209" s="28"/>
      <c r="O209" s="98">
        <v>33.9</v>
      </c>
      <c r="P209" s="28"/>
      <c r="Q209" s="70"/>
      <c r="S209" s="68">
        <f t="shared" si="20"/>
        <v>33.9</v>
      </c>
      <c r="T209" s="68">
        <f t="shared" si="21"/>
        <v>15.4</v>
      </c>
      <c r="U209" s="68">
        <f t="shared" si="22"/>
        <v>0</v>
      </c>
      <c r="V209" s="68">
        <f t="shared" si="23"/>
        <v>0</v>
      </c>
    </row>
    <row r="210" spans="1:22">
      <c r="A210" s="28" t="s">
        <v>1076</v>
      </c>
      <c r="B210" s="36" t="s">
        <v>919</v>
      </c>
      <c r="C210" s="37" t="s">
        <v>64</v>
      </c>
      <c r="D210" s="39">
        <f t="shared" si="18"/>
        <v>48.8</v>
      </c>
      <c r="E210" s="3" t="s">
        <v>1076</v>
      </c>
      <c r="F210" s="27">
        <f t="shared" si="19"/>
        <v>48.8</v>
      </c>
      <c r="G210" s="39">
        <v>0</v>
      </c>
      <c r="H210" s="39">
        <v>0</v>
      </c>
      <c r="I210" s="39">
        <v>0</v>
      </c>
      <c r="J210" s="20"/>
      <c r="K210" s="20"/>
      <c r="L210" s="20"/>
      <c r="M210" s="38"/>
      <c r="N210" s="38">
        <v>48.8</v>
      </c>
      <c r="O210" s="99"/>
      <c r="P210" s="38"/>
      <c r="Q210" s="72"/>
      <c r="S210" s="68">
        <f t="shared" si="20"/>
        <v>48.8</v>
      </c>
      <c r="T210" s="68">
        <f t="shared" si="21"/>
        <v>0</v>
      </c>
      <c r="U210" s="68">
        <f t="shared" si="22"/>
        <v>0</v>
      </c>
      <c r="V210" s="68">
        <f t="shared" si="23"/>
        <v>0</v>
      </c>
    </row>
    <row r="211" spans="1:22">
      <c r="A211" s="28"/>
      <c r="B211" s="51" t="s">
        <v>419</v>
      </c>
      <c r="C211" s="4" t="s">
        <v>63</v>
      </c>
      <c r="D211" s="39">
        <f t="shared" si="18"/>
        <v>48.8</v>
      </c>
      <c r="E211" s="3" t="s">
        <v>1076</v>
      </c>
      <c r="F211" s="27">
        <f t="shared" si="19"/>
        <v>48.8</v>
      </c>
      <c r="G211" s="39">
        <v>0</v>
      </c>
      <c r="H211" s="39">
        <v>0</v>
      </c>
      <c r="I211" s="39">
        <v>0</v>
      </c>
      <c r="J211" s="28"/>
      <c r="K211" s="28"/>
      <c r="L211" s="38">
        <v>48.8</v>
      </c>
      <c r="M211" s="38"/>
      <c r="N211" s="28"/>
      <c r="O211" s="98"/>
      <c r="P211" s="28"/>
      <c r="Q211" s="70"/>
      <c r="S211" s="68">
        <f t="shared" si="20"/>
        <v>48.8</v>
      </c>
      <c r="T211" s="68">
        <f t="shared" si="21"/>
        <v>0</v>
      </c>
      <c r="U211" s="68">
        <f t="shared" si="22"/>
        <v>0</v>
      </c>
      <c r="V211" s="68">
        <f t="shared" si="23"/>
        <v>0</v>
      </c>
    </row>
    <row r="212" spans="1:22">
      <c r="A212" s="28" t="s">
        <v>1077</v>
      </c>
      <c r="B212" s="51" t="s">
        <v>402</v>
      </c>
      <c r="C212" s="4" t="s">
        <v>63</v>
      </c>
      <c r="D212" s="39">
        <f t="shared" si="18"/>
        <v>48.2</v>
      </c>
      <c r="E212" s="3" t="s">
        <v>1077</v>
      </c>
      <c r="F212" s="27">
        <f t="shared" si="19"/>
        <v>48.2</v>
      </c>
      <c r="G212" s="39">
        <v>0</v>
      </c>
      <c r="H212" s="39">
        <v>0</v>
      </c>
      <c r="I212" s="39">
        <v>0</v>
      </c>
      <c r="J212" s="28"/>
      <c r="K212" s="28"/>
      <c r="L212" s="38">
        <v>22</v>
      </c>
      <c r="M212" s="38">
        <v>26.2</v>
      </c>
      <c r="N212" s="28"/>
      <c r="O212" s="98"/>
      <c r="P212" s="28"/>
      <c r="Q212" s="70"/>
      <c r="S212" s="68">
        <f t="shared" si="20"/>
        <v>26.2</v>
      </c>
      <c r="T212" s="68">
        <f t="shared" si="21"/>
        <v>22</v>
      </c>
      <c r="U212" s="68">
        <f t="shared" si="22"/>
        <v>0</v>
      </c>
      <c r="V212" s="68">
        <f t="shared" si="23"/>
        <v>0</v>
      </c>
    </row>
    <row r="213" spans="1:22">
      <c r="A213" s="28" t="s">
        <v>1078</v>
      </c>
      <c r="B213" s="51" t="s">
        <v>590</v>
      </c>
      <c r="C213" s="37" t="s">
        <v>64</v>
      </c>
      <c r="D213" s="39">
        <f t="shared" si="18"/>
        <v>48</v>
      </c>
      <c r="E213" s="3" t="s">
        <v>1078</v>
      </c>
      <c r="F213" s="27">
        <f t="shared" si="19"/>
        <v>48</v>
      </c>
      <c r="G213" s="39">
        <v>0</v>
      </c>
      <c r="H213" s="39">
        <v>0</v>
      </c>
      <c r="I213" s="39">
        <v>0</v>
      </c>
      <c r="J213" s="20"/>
      <c r="K213" s="20"/>
      <c r="L213" s="20"/>
      <c r="M213" s="38">
        <v>1</v>
      </c>
      <c r="N213" s="28"/>
      <c r="O213" s="98">
        <v>47</v>
      </c>
      <c r="P213" s="28"/>
      <c r="Q213" s="70"/>
      <c r="S213" s="68">
        <f t="shared" si="20"/>
        <v>47</v>
      </c>
      <c r="T213" s="68">
        <f t="shared" si="21"/>
        <v>1</v>
      </c>
      <c r="U213" s="68">
        <f t="shared" si="22"/>
        <v>0</v>
      </c>
      <c r="V213" s="68">
        <f t="shared" si="23"/>
        <v>0</v>
      </c>
    </row>
    <row r="214" spans="1:22">
      <c r="A214" s="28" t="s">
        <v>1079</v>
      </c>
      <c r="B214" s="51" t="s">
        <v>431</v>
      </c>
      <c r="C214" s="4" t="s">
        <v>67</v>
      </c>
      <c r="D214" s="39">
        <f t="shared" si="18"/>
        <v>47.8</v>
      </c>
      <c r="E214" s="3" t="s">
        <v>1079</v>
      </c>
      <c r="F214" s="27">
        <f t="shared" si="19"/>
        <v>47.8</v>
      </c>
      <c r="G214" s="39">
        <v>0</v>
      </c>
      <c r="H214" s="39">
        <v>0</v>
      </c>
      <c r="I214" s="39">
        <v>0</v>
      </c>
      <c r="J214" s="28"/>
      <c r="K214" s="28"/>
      <c r="L214" s="38">
        <v>47.8</v>
      </c>
      <c r="M214" s="38"/>
      <c r="N214" s="28"/>
      <c r="O214" s="98"/>
      <c r="P214" s="28"/>
      <c r="Q214" s="70"/>
      <c r="S214" s="68">
        <f t="shared" si="20"/>
        <v>47.8</v>
      </c>
      <c r="T214" s="68">
        <f t="shared" si="21"/>
        <v>0</v>
      </c>
      <c r="U214" s="68">
        <f t="shared" si="22"/>
        <v>0</v>
      </c>
      <c r="V214" s="68">
        <f t="shared" si="23"/>
        <v>0</v>
      </c>
    </row>
    <row r="215" spans="1:22">
      <c r="A215" s="28" t="s">
        <v>1080</v>
      </c>
      <c r="B215" s="51" t="s">
        <v>1276</v>
      </c>
      <c r="C215" s="37" t="s">
        <v>1277</v>
      </c>
      <c r="D215" s="39">
        <f t="shared" si="18"/>
        <v>47.7</v>
      </c>
      <c r="E215" s="3" t="s">
        <v>1080</v>
      </c>
      <c r="F215" s="27">
        <f t="shared" si="19"/>
        <v>47.7</v>
      </c>
      <c r="G215" s="39">
        <v>0</v>
      </c>
      <c r="H215" s="39">
        <v>0</v>
      </c>
      <c r="I215" s="39">
        <v>0</v>
      </c>
      <c r="J215" s="20"/>
      <c r="K215" s="20"/>
      <c r="L215" s="20"/>
      <c r="M215" s="38"/>
      <c r="N215" s="28"/>
      <c r="O215" s="98">
        <v>47.7</v>
      </c>
      <c r="P215" s="28"/>
      <c r="Q215" s="71"/>
      <c r="S215" s="68">
        <f t="shared" si="20"/>
        <v>47.7</v>
      </c>
      <c r="T215" s="68">
        <f t="shared" si="21"/>
        <v>0</v>
      </c>
      <c r="U215" s="68">
        <f t="shared" si="22"/>
        <v>0</v>
      </c>
      <c r="V215" s="68">
        <f t="shared" si="23"/>
        <v>0</v>
      </c>
    </row>
    <row r="216" spans="1:22">
      <c r="A216" s="28" t="s">
        <v>1081</v>
      </c>
      <c r="B216" s="51" t="s">
        <v>1337</v>
      </c>
      <c r="C216" s="37" t="s">
        <v>781</v>
      </c>
      <c r="D216" s="39">
        <f t="shared" si="18"/>
        <v>47.6</v>
      </c>
      <c r="E216" s="3" t="s">
        <v>1081</v>
      </c>
      <c r="F216" s="27">
        <f t="shared" si="19"/>
        <v>47.6</v>
      </c>
      <c r="G216" s="39">
        <v>0</v>
      </c>
      <c r="H216" s="39">
        <v>0</v>
      </c>
      <c r="I216" s="39">
        <v>0</v>
      </c>
      <c r="J216" s="20"/>
      <c r="K216" s="20"/>
      <c r="L216" s="20"/>
      <c r="M216" s="38"/>
      <c r="N216" s="28"/>
      <c r="O216" s="98">
        <v>47.6</v>
      </c>
      <c r="P216" s="28"/>
      <c r="Q216" s="71"/>
      <c r="S216" s="68">
        <f t="shared" si="20"/>
        <v>47.6</v>
      </c>
      <c r="T216" s="68">
        <f t="shared" si="21"/>
        <v>0</v>
      </c>
      <c r="U216" s="68">
        <f t="shared" si="22"/>
        <v>0</v>
      </c>
      <c r="V216" s="68">
        <f t="shared" si="23"/>
        <v>0</v>
      </c>
    </row>
    <row r="217" spans="1:22">
      <c r="A217" s="28" t="s">
        <v>1082</v>
      </c>
      <c r="B217" s="51" t="s">
        <v>362</v>
      </c>
      <c r="C217" s="4" t="s">
        <v>63</v>
      </c>
      <c r="D217" s="39">
        <f t="shared" si="18"/>
        <v>47.5</v>
      </c>
      <c r="E217" s="3" t="s">
        <v>1082</v>
      </c>
      <c r="F217" s="27">
        <f t="shared" si="19"/>
        <v>47.5</v>
      </c>
      <c r="G217" s="39">
        <v>0</v>
      </c>
      <c r="H217" s="39">
        <v>0</v>
      </c>
      <c r="I217" s="39">
        <v>0</v>
      </c>
      <c r="J217" s="28"/>
      <c r="K217" s="28"/>
      <c r="L217" s="38">
        <v>20.3</v>
      </c>
      <c r="M217" s="38"/>
      <c r="N217" s="28"/>
      <c r="O217" s="98">
        <v>27.2</v>
      </c>
      <c r="P217" s="28"/>
      <c r="Q217" s="70"/>
      <c r="S217" s="68">
        <f t="shared" si="20"/>
        <v>27.2</v>
      </c>
      <c r="T217" s="68">
        <f t="shared" si="21"/>
        <v>20.3</v>
      </c>
      <c r="U217" s="68">
        <f t="shared" si="22"/>
        <v>0</v>
      </c>
      <c r="V217" s="68">
        <f t="shared" si="23"/>
        <v>0</v>
      </c>
    </row>
    <row r="218" spans="1:22">
      <c r="A218" s="28" t="s">
        <v>1083</v>
      </c>
      <c r="B218" s="51" t="s">
        <v>1381</v>
      </c>
      <c r="C218" s="37" t="s">
        <v>684</v>
      </c>
      <c r="D218" s="39">
        <f t="shared" si="18"/>
        <v>47.4</v>
      </c>
      <c r="E218" s="3" t="s">
        <v>1083</v>
      </c>
      <c r="F218" s="27">
        <f t="shared" si="19"/>
        <v>47.4</v>
      </c>
      <c r="G218" s="39">
        <v>0</v>
      </c>
      <c r="H218" s="39">
        <v>0</v>
      </c>
      <c r="I218" s="39">
        <v>0</v>
      </c>
      <c r="J218" s="20"/>
      <c r="K218" s="20"/>
      <c r="L218" s="20"/>
      <c r="M218" s="38"/>
      <c r="N218" s="28"/>
      <c r="O218" s="98">
        <v>47.4</v>
      </c>
      <c r="P218" s="28"/>
      <c r="Q218" s="71"/>
      <c r="S218" s="68">
        <f t="shared" si="20"/>
        <v>47.4</v>
      </c>
      <c r="T218" s="68">
        <f t="shared" si="21"/>
        <v>0</v>
      </c>
      <c r="U218" s="68">
        <f t="shared" si="22"/>
        <v>0</v>
      </c>
      <c r="V218" s="68">
        <f t="shared" si="23"/>
        <v>0</v>
      </c>
    </row>
    <row r="219" spans="1:22">
      <c r="A219" s="28" t="s">
        <v>1084</v>
      </c>
      <c r="B219" s="51" t="s">
        <v>872</v>
      </c>
      <c r="C219" s="37" t="s">
        <v>873</v>
      </c>
      <c r="D219" s="39">
        <f t="shared" si="18"/>
        <v>47</v>
      </c>
      <c r="E219" s="3" t="s">
        <v>1084</v>
      </c>
      <c r="F219" s="27">
        <f t="shared" si="19"/>
        <v>47</v>
      </c>
      <c r="G219" s="39">
        <v>0</v>
      </c>
      <c r="H219" s="39">
        <v>0</v>
      </c>
      <c r="I219" s="39">
        <v>0</v>
      </c>
      <c r="J219" s="20"/>
      <c r="K219" s="20"/>
      <c r="L219" s="20"/>
      <c r="M219" s="38"/>
      <c r="N219" s="38">
        <v>47</v>
      </c>
      <c r="O219" s="99"/>
      <c r="P219" s="38"/>
      <c r="Q219" s="72"/>
      <c r="S219" s="68">
        <f t="shared" si="20"/>
        <v>47</v>
      </c>
      <c r="T219" s="68">
        <f t="shared" si="21"/>
        <v>0</v>
      </c>
      <c r="U219" s="68">
        <f t="shared" si="22"/>
        <v>0</v>
      </c>
      <c r="V219" s="68">
        <f t="shared" si="23"/>
        <v>0</v>
      </c>
    </row>
    <row r="220" spans="1:22">
      <c r="A220" s="28" t="s">
        <v>1085</v>
      </c>
      <c r="B220" s="51" t="s">
        <v>921</v>
      </c>
      <c r="C220" s="37" t="s">
        <v>64</v>
      </c>
      <c r="D220" s="39">
        <f t="shared" si="18"/>
        <v>46.7</v>
      </c>
      <c r="E220" s="3" t="s">
        <v>1085</v>
      </c>
      <c r="F220" s="27">
        <f t="shared" si="19"/>
        <v>46.7</v>
      </c>
      <c r="G220" s="39">
        <v>0</v>
      </c>
      <c r="H220" s="39">
        <v>0</v>
      </c>
      <c r="I220" s="39">
        <v>0</v>
      </c>
      <c r="J220" s="20"/>
      <c r="K220" s="20"/>
      <c r="L220" s="20"/>
      <c r="M220" s="38"/>
      <c r="N220" s="38">
        <v>46.7</v>
      </c>
      <c r="O220" s="99"/>
      <c r="P220" s="38"/>
      <c r="Q220" s="72"/>
      <c r="S220" s="68">
        <f t="shared" si="20"/>
        <v>46.7</v>
      </c>
      <c r="T220" s="68">
        <f t="shared" si="21"/>
        <v>0</v>
      </c>
      <c r="U220" s="68">
        <f t="shared" si="22"/>
        <v>0</v>
      </c>
      <c r="V220" s="68">
        <f t="shared" si="23"/>
        <v>0</v>
      </c>
    </row>
    <row r="221" spans="1:22">
      <c r="A221" s="28" t="s">
        <v>1086</v>
      </c>
      <c r="B221" s="36" t="s">
        <v>657</v>
      </c>
      <c r="C221" s="37" t="s">
        <v>64</v>
      </c>
      <c r="D221" s="39">
        <f t="shared" si="18"/>
        <v>46.4</v>
      </c>
      <c r="E221" s="3" t="s">
        <v>1086</v>
      </c>
      <c r="F221" s="27">
        <f t="shared" si="19"/>
        <v>46.4</v>
      </c>
      <c r="G221" s="39">
        <v>0</v>
      </c>
      <c r="H221" s="39">
        <v>0</v>
      </c>
      <c r="I221" s="39">
        <v>0</v>
      </c>
      <c r="J221" s="20"/>
      <c r="K221" s="20"/>
      <c r="L221" s="20"/>
      <c r="M221" s="38"/>
      <c r="N221" s="38">
        <v>46.4</v>
      </c>
      <c r="O221" s="99"/>
      <c r="P221" s="38"/>
      <c r="Q221" s="72"/>
      <c r="S221" s="68">
        <f t="shared" si="20"/>
        <v>46.4</v>
      </c>
      <c r="T221" s="68">
        <f t="shared" si="21"/>
        <v>0</v>
      </c>
      <c r="U221" s="68">
        <f t="shared" si="22"/>
        <v>0</v>
      </c>
      <c r="V221" s="68">
        <f t="shared" si="23"/>
        <v>0</v>
      </c>
    </row>
    <row r="222" spans="1:22">
      <c r="A222" s="28" t="s">
        <v>1087</v>
      </c>
      <c r="B222" s="51" t="s">
        <v>727</v>
      </c>
      <c r="C222" s="37" t="s">
        <v>664</v>
      </c>
      <c r="D222" s="39">
        <f t="shared" si="18"/>
        <v>46</v>
      </c>
      <c r="E222" s="3" t="s">
        <v>1087</v>
      </c>
      <c r="F222" s="27">
        <f t="shared" si="19"/>
        <v>46</v>
      </c>
      <c r="G222" s="39">
        <v>0</v>
      </c>
      <c r="H222" s="39">
        <v>0</v>
      </c>
      <c r="I222" s="39">
        <v>0</v>
      </c>
      <c r="J222" s="20"/>
      <c r="K222" s="20"/>
      <c r="L222" s="20"/>
      <c r="M222" s="38"/>
      <c r="N222" s="38">
        <v>46</v>
      </c>
      <c r="O222" s="99"/>
      <c r="P222" s="38"/>
      <c r="Q222" s="72"/>
      <c r="S222" s="68">
        <f t="shared" si="20"/>
        <v>46</v>
      </c>
      <c r="T222" s="68">
        <f t="shared" si="21"/>
        <v>0</v>
      </c>
      <c r="U222" s="68">
        <f t="shared" si="22"/>
        <v>0</v>
      </c>
      <c r="V222" s="68">
        <f t="shared" si="23"/>
        <v>0</v>
      </c>
    </row>
    <row r="223" spans="1:22">
      <c r="A223" s="28" t="s">
        <v>1088</v>
      </c>
      <c r="B223" s="51" t="s">
        <v>800</v>
      </c>
      <c r="C223" s="37" t="s">
        <v>653</v>
      </c>
      <c r="D223" s="39">
        <f t="shared" si="18"/>
        <v>45.7</v>
      </c>
      <c r="E223" s="3" t="s">
        <v>1088</v>
      </c>
      <c r="F223" s="27">
        <f t="shared" si="19"/>
        <v>45.7</v>
      </c>
      <c r="G223" s="39">
        <v>0</v>
      </c>
      <c r="H223" s="39">
        <v>0</v>
      </c>
      <c r="I223" s="39">
        <v>0</v>
      </c>
      <c r="J223" s="20"/>
      <c r="K223" s="20"/>
      <c r="L223" s="20"/>
      <c r="M223" s="38"/>
      <c r="N223" s="38">
        <v>45.7</v>
      </c>
      <c r="O223" s="99"/>
      <c r="P223" s="38"/>
      <c r="Q223" s="72"/>
      <c r="S223" s="68">
        <f t="shared" si="20"/>
        <v>45.7</v>
      </c>
      <c r="T223" s="68">
        <f t="shared" si="21"/>
        <v>0</v>
      </c>
      <c r="U223" s="68">
        <f t="shared" si="22"/>
        <v>0</v>
      </c>
      <c r="V223" s="68">
        <f t="shared" si="23"/>
        <v>0</v>
      </c>
    </row>
    <row r="224" spans="1:22">
      <c r="A224" s="28" t="s">
        <v>1089</v>
      </c>
      <c r="B224" s="14" t="s">
        <v>54</v>
      </c>
      <c r="C224" s="4" t="s">
        <v>65</v>
      </c>
      <c r="D224" s="39">
        <f t="shared" si="18"/>
        <v>45.6</v>
      </c>
      <c r="E224" s="3" t="s">
        <v>1089</v>
      </c>
      <c r="F224" s="27">
        <f t="shared" si="19"/>
        <v>45.6</v>
      </c>
      <c r="G224" s="39">
        <v>0</v>
      </c>
      <c r="H224" s="39">
        <v>0</v>
      </c>
      <c r="I224" s="39">
        <v>0</v>
      </c>
      <c r="J224" s="27">
        <v>45.6</v>
      </c>
      <c r="K224" s="28"/>
      <c r="L224" s="38"/>
      <c r="M224" s="38"/>
      <c r="N224" s="28"/>
      <c r="O224" s="98"/>
      <c r="P224" s="28"/>
      <c r="Q224" s="70"/>
      <c r="S224" s="68">
        <f t="shared" si="20"/>
        <v>45.6</v>
      </c>
      <c r="T224" s="68">
        <f t="shared" si="21"/>
        <v>0</v>
      </c>
      <c r="U224" s="68">
        <f t="shared" si="22"/>
        <v>0</v>
      </c>
      <c r="V224" s="68">
        <f t="shared" si="23"/>
        <v>0</v>
      </c>
    </row>
    <row r="225" spans="1:22">
      <c r="A225" s="28" t="s">
        <v>1090</v>
      </c>
      <c r="B225" s="36" t="s">
        <v>144</v>
      </c>
      <c r="C225" s="4"/>
      <c r="D225" s="39">
        <f t="shared" si="18"/>
        <v>45.4</v>
      </c>
      <c r="E225" s="3" t="s">
        <v>1090</v>
      </c>
      <c r="F225" s="27">
        <f t="shared" si="19"/>
        <v>45.4</v>
      </c>
      <c r="G225" s="39">
        <v>0</v>
      </c>
      <c r="H225" s="39">
        <v>0</v>
      </c>
      <c r="I225" s="39">
        <v>0</v>
      </c>
      <c r="J225" s="28"/>
      <c r="K225" s="38">
        <v>45.4</v>
      </c>
      <c r="L225" s="38"/>
      <c r="M225" s="38"/>
      <c r="N225" s="28"/>
      <c r="O225" s="98"/>
      <c r="P225" s="28"/>
      <c r="Q225" s="70"/>
      <c r="S225" s="68">
        <f t="shared" si="20"/>
        <v>45.4</v>
      </c>
      <c r="T225" s="68">
        <f t="shared" si="21"/>
        <v>0</v>
      </c>
      <c r="U225" s="68">
        <f t="shared" si="22"/>
        <v>0</v>
      </c>
      <c r="V225" s="68">
        <f t="shared" si="23"/>
        <v>0</v>
      </c>
    </row>
    <row r="226" spans="1:22">
      <c r="A226" s="28" t="s">
        <v>1091</v>
      </c>
      <c r="B226" s="36" t="s">
        <v>875</v>
      </c>
      <c r="C226" s="37" t="s">
        <v>664</v>
      </c>
      <c r="D226" s="39">
        <f t="shared" si="18"/>
        <v>44.7</v>
      </c>
      <c r="E226" s="3" t="s">
        <v>1091</v>
      </c>
      <c r="F226" s="27">
        <f t="shared" si="19"/>
        <v>44.7</v>
      </c>
      <c r="G226" s="39">
        <v>0</v>
      </c>
      <c r="H226" s="39">
        <v>0</v>
      </c>
      <c r="I226" s="39">
        <v>0</v>
      </c>
      <c r="J226" s="20"/>
      <c r="K226" s="20"/>
      <c r="L226" s="20"/>
      <c r="M226" s="38"/>
      <c r="N226" s="38">
        <v>44.7</v>
      </c>
      <c r="O226" s="99"/>
      <c r="P226" s="38"/>
      <c r="Q226" s="72"/>
      <c r="S226" s="68">
        <f t="shared" si="20"/>
        <v>44.7</v>
      </c>
      <c r="T226" s="68">
        <f t="shared" si="21"/>
        <v>0</v>
      </c>
      <c r="U226" s="68">
        <f t="shared" si="22"/>
        <v>0</v>
      </c>
      <c r="V226" s="68">
        <f t="shared" si="23"/>
        <v>0</v>
      </c>
    </row>
    <row r="227" spans="1:22">
      <c r="A227" s="28" t="s">
        <v>1092</v>
      </c>
      <c r="B227" s="36" t="s">
        <v>922</v>
      </c>
      <c r="C227" s="4"/>
      <c r="D227" s="39">
        <f t="shared" si="18"/>
        <v>44.6</v>
      </c>
      <c r="E227" s="3" t="s">
        <v>1092</v>
      </c>
      <c r="F227" s="27">
        <f t="shared" si="19"/>
        <v>44.6</v>
      </c>
      <c r="G227" s="39">
        <v>0</v>
      </c>
      <c r="H227" s="39">
        <v>0</v>
      </c>
      <c r="I227" s="39">
        <v>0</v>
      </c>
      <c r="J227" s="20"/>
      <c r="K227" s="20"/>
      <c r="L227" s="20"/>
      <c r="M227" s="38"/>
      <c r="N227" s="38">
        <v>44.6</v>
      </c>
      <c r="O227" s="99"/>
      <c r="P227" s="38"/>
      <c r="Q227" s="72"/>
      <c r="S227" s="68">
        <f t="shared" si="20"/>
        <v>44.6</v>
      </c>
      <c r="T227" s="68">
        <f t="shared" si="21"/>
        <v>0</v>
      </c>
      <c r="U227" s="68">
        <f t="shared" si="22"/>
        <v>0</v>
      </c>
      <c r="V227" s="68">
        <f t="shared" si="23"/>
        <v>0</v>
      </c>
    </row>
    <row r="228" spans="1:22">
      <c r="A228" s="28" t="s">
        <v>1093</v>
      </c>
      <c r="B228" s="51" t="s">
        <v>659</v>
      </c>
      <c r="C228" s="37" t="s">
        <v>660</v>
      </c>
      <c r="D228" s="39">
        <f t="shared" si="18"/>
        <v>44.3</v>
      </c>
      <c r="E228" s="3" t="s">
        <v>1093</v>
      </c>
      <c r="F228" s="27">
        <f t="shared" si="19"/>
        <v>44.3</v>
      </c>
      <c r="G228" s="39">
        <v>0</v>
      </c>
      <c r="H228" s="39">
        <v>0</v>
      </c>
      <c r="I228" s="39">
        <v>0</v>
      </c>
      <c r="J228" s="20"/>
      <c r="K228" s="20"/>
      <c r="L228" s="20"/>
      <c r="M228" s="38"/>
      <c r="N228" s="38">
        <v>44.3</v>
      </c>
      <c r="O228" s="99"/>
      <c r="P228" s="38"/>
      <c r="Q228" s="72"/>
      <c r="S228" s="68">
        <f t="shared" si="20"/>
        <v>44.3</v>
      </c>
      <c r="T228" s="68">
        <f t="shared" si="21"/>
        <v>0</v>
      </c>
      <c r="U228" s="68">
        <f t="shared" si="22"/>
        <v>0</v>
      </c>
      <c r="V228" s="68">
        <f t="shared" si="23"/>
        <v>0</v>
      </c>
    </row>
    <row r="229" spans="1:22">
      <c r="A229" s="28" t="s">
        <v>1094</v>
      </c>
      <c r="B229" s="36" t="s">
        <v>802</v>
      </c>
      <c r="C229" s="37" t="s">
        <v>803</v>
      </c>
      <c r="D229" s="39">
        <f t="shared" si="18"/>
        <v>43.9</v>
      </c>
      <c r="E229" s="3" t="s">
        <v>1094</v>
      </c>
      <c r="F229" s="27">
        <f t="shared" si="19"/>
        <v>43.9</v>
      </c>
      <c r="G229" s="39">
        <v>0</v>
      </c>
      <c r="H229" s="39">
        <v>0</v>
      </c>
      <c r="I229" s="39">
        <v>0</v>
      </c>
      <c r="J229" s="20"/>
      <c r="K229" s="20"/>
      <c r="L229" s="20"/>
      <c r="M229" s="38"/>
      <c r="N229" s="38">
        <v>43.9</v>
      </c>
      <c r="O229" s="99"/>
      <c r="P229" s="38"/>
      <c r="Q229" s="72"/>
      <c r="S229" s="68">
        <f t="shared" si="20"/>
        <v>43.9</v>
      </c>
      <c r="T229" s="68">
        <f t="shared" si="21"/>
        <v>0</v>
      </c>
      <c r="U229" s="68">
        <f t="shared" si="22"/>
        <v>0</v>
      </c>
      <c r="V229" s="68">
        <f t="shared" si="23"/>
        <v>0</v>
      </c>
    </row>
    <row r="230" spans="1:22">
      <c r="A230" s="28" t="s">
        <v>1095</v>
      </c>
      <c r="B230" s="51" t="s">
        <v>1420</v>
      </c>
      <c r="C230" s="37" t="s">
        <v>1421</v>
      </c>
      <c r="D230" s="39">
        <f t="shared" si="18"/>
        <v>43.7</v>
      </c>
      <c r="E230" s="3" t="s">
        <v>1095</v>
      </c>
      <c r="F230" s="27">
        <f t="shared" si="19"/>
        <v>43.7</v>
      </c>
      <c r="G230" s="39">
        <v>0</v>
      </c>
      <c r="H230" s="39">
        <v>0</v>
      </c>
      <c r="I230" s="39">
        <v>0</v>
      </c>
      <c r="J230" s="20"/>
      <c r="K230" s="20"/>
      <c r="L230" s="20"/>
      <c r="M230" s="38"/>
      <c r="N230" s="28"/>
      <c r="O230" s="98">
        <v>43.7</v>
      </c>
      <c r="P230" s="28"/>
      <c r="Q230" s="71"/>
      <c r="S230" s="68">
        <f t="shared" si="20"/>
        <v>43.7</v>
      </c>
      <c r="T230" s="68">
        <f t="shared" si="21"/>
        <v>0</v>
      </c>
      <c r="U230" s="68">
        <f t="shared" si="22"/>
        <v>0</v>
      </c>
      <c r="V230" s="68">
        <f t="shared" si="23"/>
        <v>0</v>
      </c>
    </row>
    <row r="231" spans="1:22">
      <c r="A231" s="28" t="s">
        <v>1096</v>
      </c>
      <c r="B231" s="36" t="s">
        <v>1052</v>
      </c>
      <c r="C231" s="37" t="s">
        <v>64</v>
      </c>
      <c r="D231" s="39">
        <f t="shared" si="18"/>
        <v>43</v>
      </c>
      <c r="E231" s="3" t="s">
        <v>1096</v>
      </c>
      <c r="F231" s="27">
        <f t="shared" si="19"/>
        <v>43</v>
      </c>
      <c r="G231" s="39">
        <v>0</v>
      </c>
      <c r="H231" s="39">
        <v>0</v>
      </c>
      <c r="I231" s="39">
        <v>0</v>
      </c>
      <c r="J231" s="20"/>
      <c r="K231" s="20"/>
      <c r="L231" s="20"/>
      <c r="M231" s="38"/>
      <c r="N231" s="38">
        <v>43</v>
      </c>
      <c r="O231" s="99"/>
      <c r="P231" s="38"/>
      <c r="Q231" s="72"/>
      <c r="S231" s="68">
        <f t="shared" si="20"/>
        <v>43</v>
      </c>
      <c r="T231" s="68">
        <f t="shared" si="21"/>
        <v>0</v>
      </c>
      <c r="U231" s="68">
        <f t="shared" si="22"/>
        <v>0</v>
      </c>
      <c r="V231" s="68">
        <f t="shared" si="23"/>
        <v>0</v>
      </c>
    </row>
    <row r="232" spans="1:22">
      <c r="A232" s="28" t="s">
        <v>1097</v>
      </c>
      <c r="B232" s="51" t="s">
        <v>884</v>
      </c>
      <c r="C232" s="37" t="s">
        <v>885</v>
      </c>
      <c r="D232" s="39">
        <f t="shared" si="18"/>
        <v>42.900000000000006</v>
      </c>
      <c r="E232" s="3" t="s">
        <v>1097</v>
      </c>
      <c r="F232" s="27">
        <f t="shared" si="19"/>
        <v>42.900000000000006</v>
      </c>
      <c r="G232" s="39">
        <v>0</v>
      </c>
      <c r="H232" s="39">
        <v>0</v>
      </c>
      <c r="I232" s="39">
        <v>0</v>
      </c>
      <c r="J232" s="20"/>
      <c r="K232" s="20"/>
      <c r="L232" s="20"/>
      <c r="M232" s="38"/>
      <c r="N232" s="38">
        <v>33.200000000000003</v>
      </c>
      <c r="O232" s="99">
        <v>9.6999999999999993</v>
      </c>
      <c r="P232" s="38"/>
      <c r="Q232" s="72"/>
      <c r="S232" s="68">
        <f t="shared" si="20"/>
        <v>33.200000000000003</v>
      </c>
      <c r="T232" s="68">
        <f t="shared" si="21"/>
        <v>9.6999999999999993</v>
      </c>
      <c r="U232" s="68">
        <f t="shared" si="22"/>
        <v>0</v>
      </c>
      <c r="V232" s="68">
        <f t="shared" si="23"/>
        <v>0</v>
      </c>
    </row>
    <row r="233" spans="1:22">
      <c r="A233" s="28"/>
      <c r="B233" s="51" t="s">
        <v>401</v>
      </c>
      <c r="C233" s="4" t="s">
        <v>67</v>
      </c>
      <c r="D233" s="39">
        <f t="shared" si="18"/>
        <v>42.9</v>
      </c>
      <c r="E233" s="3" t="s">
        <v>1097</v>
      </c>
      <c r="F233" s="27">
        <f t="shared" si="19"/>
        <v>42.9</v>
      </c>
      <c r="G233" s="39">
        <v>0</v>
      </c>
      <c r="H233" s="39">
        <v>0</v>
      </c>
      <c r="I233" s="39">
        <v>0</v>
      </c>
      <c r="J233" s="28"/>
      <c r="K233" s="28"/>
      <c r="L233" s="38">
        <v>27.3</v>
      </c>
      <c r="M233" s="38"/>
      <c r="N233" s="28"/>
      <c r="O233" s="98">
        <v>15.6</v>
      </c>
      <c r="P233" s="28"/>
      <c r="Q233" s="70"/>
      <c r="S233" s="68">
        <f t="shared" si="20"/>
        <v>27.3</v>
      </c>
      <c r="T233" s="68">
        <f t="shared" si="21"/>
        <v>15.6</v>
      </c>
      <c r="U233" s="68">
        <f t="shared" si="22"/>
        <v>0</v>
      </c>
      <c r="V233" s="68">
        <f t="shared" si="23"/>
        <v>0</v>
      </c>
    </row>
    <row r="234" spans="1:22">
      <c r="A234" s="28" t="s">
        <v>1098</v>
      </c>
      <c r="B234" s="36" t="s">
        <v>943</v>
      </c>
      <c r="C234" s="4"/>
      <c r="D234" s="39">
        <f t="shared" si="18"/>
        <v>42.7</v>
      </c>
      <c r="E234" s="3" t="s">
        <v>1098</v>
      </c>
      <c r="F234" s="27">
        <f t="shared" si="19"/>
        <v>42.7</v>
      </c>
      <c r="G234" s="39">
        <v>0</v>
      </c>
      <c r="H234" s="39">
        <v>0</v>
      </c>
      <c r="I234" s="39">
        <v>0</v>
      </c>
      <c r="J234" s="20"/>
      <c r="K234" s="20"/>
      <c r="L234" s="20"/>
      <c r="M234" s="38"/>
      <c r="N234" s="38">
        <v>21.8</v>
      </c>
      <c r="O234" s="99">
        <v>20.9</v>
      </c>
      <c r="P234" s="38"/>
      <c r="Q234" s="72"/>
      <c r="S234" s="68">
        <f t="shared" si="20"/>
        <v>21.8</v>
      </c>
      <c r="T234" s="68">
        <f t="shared" si="21"/>
        <v>20.9</v>
      </c>
      <c r="U234" s="68">
        <f t="shared" si="22"/>
        <v>0</v>
      </c>
      <c r="V234" s="68">
        <f t="shared" si="23"/>
        <v>0</v>
      </c>
    </row>
    <row r="235" spans="1:22">
      <c r="A235" s="28" t="s">
        <v>1099</v>
      </c>
      <c r="B235" s="51" t="s">
        <v>924</v>
      </c>
      <c r="C235" s="37" t="s">
        <v>634</v>
      </c>
      <c r="D235" s="39">
        <f t="shared" si="18"/>
        <v>42.5</v>
      </c>
      <c r="E235" s="3" t="s">
        <v>1099</v>
      </c>
      <c r="F235" s="27">
        <f t="shared" si="19"/>
        <v>42.5</v>
      </c>
      <c r="G235" s="39">
        <v>0</v>
      </c>
      <c r="H235" s="39">
        <v>0</v>
      </c>
      <c r="I235" s="39">
        <v>0</v>
      </c>
      <c r="J235" s="20"/>
      <c r="K235" s="20"/>
      <c r="L235" s="20"/>
      <c r="M235" s="38"/>
      <c r="N235" s="38">
        <v>42.5</v>
      </c>
      <c r="O235" s="99"/>
      <c r="P235" s="38"/>
      <c r="Q235" s="72"/>
      <c r="S235" s="68">
        <f t="shared" si="20"/>
        <v>42.5</v>
      </c>
      <c r="T235" s="68">
        <f t="shared" si="21"/>
        <v>0</v>
      </c>
      <c r="U235" s="68">
        <f t="shared" si="22"/>
        <v>0</v>
      </c>
      <c r="V235" s="68">
        <f t="shared" si="23"/>
        <v>0</v>
      </c>
    </row>
    <row r="236" spans="1:22">
      <c r="A236" s="28" t="s">
        <v>1100</v>
      </c>
      <c r="B236" s="51" t="s">
        <v>805</v>
      </c>
      <c r="C236" s="37" t="s">
        <v>806</v>
      </c>
      <c r="D236" s="39">
        <f t="shared" si="18"/>
        <v>42.1</v>
      </c>
      <c r="E236" s="3" t="s">
        <v>1100</v>
      </c>
      <c r="F236" s="27">
        <f t="shared" si="19"/>
        <v>42.1</v>
      </c>
      <c r="G236" s="39">
        <v>0</v>
      </c>
      <c r="H236" s="39">
        <v>0</v>
      </c>
      <c r="I236" s="39">
        <v>0</v>
      </c>
      <c r="J236" s="20"/>
      <c r="K236" s="20"/>
      <c r="L236" s="20"/>
      <c r="M236" s="38"/>
      <c r="N236" s="38">
        <v>42.1</v>
      </c>
      <c r="O236" s="99"/>
      <c r="P236" s="38"/>
      <c r="Q236" s="72"/>
      <c r="S236" s="68">
        <f t="shared" si="20"/>
        <v>42.1</v>
      </c>
      <c r="T236" s="68">
        <f t="shared" si="21"/>
        <v>0</v>
      </c>
      <c r="U236" s="68">
        <f t="shared" si="22"/>
        <v>0</v>
      </c>
      <c r="V236" s="68">
        <f t="shared" si="23"/>
        <v>0</v>
      </c>
    </row>
    <row r="237" spans="1:22">
      <c r="A237" s="28" t="s">
        <v>1101</v>
      </c>
      <c r="B237" s="51" t="s">
        <v>1386</v>
      </c>
      <c r="C237" s="37" t="s">
        <v>64</v>
      </c>
      <c r="D237" s="39">
        <f t="shared" si="18"/>
        <v>40.799999999999997</v>
      </c>
      <c r="E237" s="3" t="s">
        <v>1101</v>
      </c>
      <c r="F237" s="27">
        <f t="shared" si="19"/>
        <v>40.799999999999997</v>
      </c>
      <c r="G237" s="39">
        <v>0</v>
      </c>
      <c r="H237" s="39">
        <v>0</v>
      </c>
      <c r="I237" s="39">
        <v>0</v>
      </c>
      <c r="J237" s="20"/>
      <c r="K237" s="20"/>
      <c r="L237" s="20"/>
      <c r="M237" s="38"/>
      <c r="N237" s="28"/>
      <c r="O237" s="98">
        <v>40.799999999999997</v>
      </c>
      <c r="P237" s="28"/>
      <c r="Q237" s="71"/>
      <c r="S237" s="68">
        <f t="shared" si="20"/>
        <v>40.799999999999997</v>
      </c>
      <c r="T237" s="68">
        <f t="shared" si="21"/>
        <v>0</v>
      </c>
      <c r="U237" s="68">
        <f t="shared" si="22"/>
        <v>0</v>
      </c>
      <c r="V237" s="68">
        <f t="shared" si="23"/>
        <v>0</v>
      </c>
    </row>
    <row r="238" spans="1:22">
      <c r="A238" s="28" t="s">
        <v>1102</v>
      </c>
      <c r="B238" s="14" t="s">
        <v>0</v>
      </c>
      <c r="C238" s="4" t="s">
        <v>65</v>
      </c>
      <c r="D238" s="39">
        <f t="shared" si="18"/>
        <v>40.6</v>
      </c>
      <c r="E238" s="3" t="s">
        <v>1102</v>
      </c>
      <c r="F238" s="27">
        <f t="shared" si="19"/>
        <v>40.6</v>
      </c>
      <c r="G238" s="39">
        <v>0</v>
      </c>
      <c r="H238" s="39">
        <v>0</v>
      </c>
      <c r="I238" s="39">
        <v>0</v>
      </c>
      <c r="J238" s="27">
        <v>40.6</v>
      </c>
      <c r="K238" s="28"/>
      <c r="L238" s="38"/>
      <c r="M238" s="38"/>
      <c r="N238" s="28"/>
      <c r="O238" s="98"/>
      <c r="P238" s="28"/>
      <c r="Q238" s="70"/>
      <c r="S238" s="68">
        <f t="shared" si="20"/>
        <v>40.6</v>
      </c>
      <c r="T238" s="68">
        <f t="shared" si="21"/>
        <v>0</v>
      </c>
      <c r="U238" s="68">
        <f t="shared" si="22"/>
        <v>0</v>
      </c>
      <c r="V238" s="68">
        <f t="shared" si="23"/>
        <v>0</v>
      </c>
    </row>
    <row r="239" spans="1:22">
      <c r="A239" s="28" t="s">
        <v>1103</v>
      </c>
      <c r="B239" s="51" t="s">
        <v>1423</v>
      </c>
      <c r="C239" s="37" t="s">
        <v>63</v>
      </c>
      <c r="D239" s="39">
        <f t="shared" si="18"/>
        <v>40.4</v>
      </c>
      <c r="E239" s="3" t="s">
        <v>1103</v>
      </c>
      <c r="F239" s="27">
        <f t="shared" si="19"/>
        <v>40.4</v>
      </c>
      <c r="G239" s="39">
        <v>0</v>
      </c>
      <c r="H239" s="39">
        <v>0</v>
      </c>
      <c r="I239" s="39">
        <v>0</v>
      </c>
      <c r="J239" s="20"/>
      <c r="K239" s="20"/>
      <c r="L239" s="20"/>
      <c r="M239" s="38"/>
      <c r="N239" s="28"/>
      <c r="O239" s="98">
        <v>40.4</v>
      </c>
      <c r="P239" s="28"/>
      <c r="Q239" s="71"/>
      <c r="S239" s="68">
        <f t="shared" si="20"/>
        <v>40.4</v>
      </c>
      <c r="T239" s="68">
        <f t="shared" si="21"/>
        <v>0</v>
      </c>
      <c r="U239" s="68">
        <f t="shared" si="22"/>
        <v>0</v>
      </c>
      <c r="V239" s="68">
        <f t="shared" si="23"/>
        <v>0</v>
      </c>
    </row>
    <row r="240" spans="1:22">
      <c r="A240" s="28" t="s">
        <v>1104</v>
      </c>
      <c r="B240" s="36" t="s">
        <v>663</v>
      </c>
      <c r="C240" s="37" t="s">
        <v>664</v>
      </c>
      <c r="D240" s="39">
        <f t="shared" si="18"/>
        <v>40.200000000000003</v>
      </c>
      <c r="E240" s="3" t="s">
        <v>1104</v>
      </c>
      <c r="F240" s="27">
        <f t="shared" si="19"/>
        <v>40.200000000000003</v>
      </c>
      <c r="G240" s="39">
        <v>0</v>
      </c>
      <c r="H240" s="39">
        <v>0</v>
      </c>
      <c r="I240" s="39">
        <v>0</v>
      </c>
      <c r="J240" s="20"/>
      <c r="K240" s="20"/>
      <c r="L240" s="20"/>
      <c r="M240" s="38"/>
      <c r="N240" s="38">
        <v>40.200000000000003</v>
      </c>
      <c r="O240" s="99"/>
      <c r="P240" s="38"/>
      <c r="Q240" s="72"/>
      <c r="S240" s="68">
        <f t="shared" si="20"/>
        <v>40.200000000000003</v>
      </c>
      <c r="T240" s="68">
        <f t="shared" si="21"/>
        <v>0</v>
      </c>
      <c r="U240" s="68">
        <f t="shared" si="22"/>
        <v>0</v>
      </c>
      <c r="V240" s="68">
        <f t="shared" si="23"/>
        <v>0</v>
      </c>
    </row>
    <row r="241" spans="1:22">
      <c r="A241" s="28" t="s">
        <v>1105</v>
      </c>
      <c r="B241" s="36" t="s">
        <v>879</v>
      </c>
      <c r="C241" s="4"/>
      <c r="D241" s="39">
        <f t="shared" si="18"/>
        <v>40.1</v>
      </c>
      <c r="E241" s="3" t="s">
        <v>1105</v>
      </c>
      <c r="F241" s="27">
        <f t="shared" si="19"/>
        <v>40.1</v>
      </c>
      <c r="G241" s="39">
        <v>0</v>
      </c>
      <c r="H241" s="39">
        <v>0</v>
      </c>
      <c r="I241" s="39">
        <v>0</v>
      </c>
      <c r="J241" s="20"/>
      <c r="K241" s="20"/>
      <c r="L241" s="20"/>
      <c r="M241" s="38"/>
      <c r="N241" s="38">
        <v>40.1</v>
      </c>
      <c r="O241" s="99"/>
      <c r="P241" s="38"/>
      <c r="Q241" s="72"/>
      <c r="S241" s="68">
        <f t="shared" si="20"/>
        <v>40.1</v>
      </c>
      <c r="T241" s="68">
        <f t="shared" si="21"/>
        <v>0</v>
      </c>
      <c r="U241" s="68">
        <f t="shared" si="22"/>
        <v>0</v>
      </c>
      <c r="V241" s="68">
        <f t="shared" si="23"/>
        <v>0</v>
      </c>
    </row>
    <row r="242" spans="1:22">
      <c r="A242" s="28" t="s">
        <v>1106</v>
      </c>
      <c r="B242" s="36" t="s">
        <v>969</v>
      </c>
      <c r="C242" s="4" t="s">
        <v>970</v>
      </c>
      <c r="D242" s="39">
        <f t="shared" si="18"/>
        <v>40</v>
      </c>
      <c r="E242" s="3" t="s">
        <v>1106</v>
      </c>
      <c r="F242" s="27">
        <f t="shared" si="19"/>
        <v>40</v>
      </c>
      <c r="G242" s="39">
        <v>0</v>
      </c>
      <c r="H242" s="39">
        <v>0</v>
      </c>
      <c r="I242" s="39">
        <v>0</v>
      </c>
      <c r="J242" s="20"/>
      <c r="K242" s="20"/>
      <c r="L242" s="20"/>
      <c r="M242" s="38"/>
      <c r="N242" s="38">
        <v>40</v>
      </c>
      <c r="O242" s="99"/>
      <c r="P242" s="38"/>
      <c r="Q242" s="72"/>
      <c r="S242" s="68">
        <f t="shared" si="20"/>
        <v>40</v>
      </c>
      <c r="T242" s="68">
        <f t="shared" si="21"/>
        <v>0</v>
      </c>
      <c r="U242" s="68">
        <f t="shared" si="22"/>
        <v>0</v>
      </c>
      <c r="V242" s="68">
        <f t="shared" si="23"/>
        <v>0</v>
      </c>
    </row>
    <row r="243" spans="1:22">
      <c r="A243" s="28" t="s">
        <v>1107</v>
      </c>
      <c r="B243" s="36" t="s">
        <v>756</v>
      </c>
      <c r="C243" s="37" t="s">
        <v>63</v>
      </c>
      <c r="D243" s="39">
        <f t="shared" si="18"/>
        <v>39.4</v>
      </c>
      <c r="E243" s="3" t="s">
        <v>1107</v>
      </c>
      <c r="F243" s="27">
        <f t="shared" si="19"/>
        <v>39.4</v>
      </c>
      <c r="G243" s="39">
        <v>0</v>
      </c>
      <c r="H243" s="39">
        <v>0</v>
      </c>
      <c r="I243" s="39">
        <v>0</v>
      </c>
      <c r="J243" s="20"/>
      <c r="K243" s="20"/>
      <c r="L243" s="20"/>
      <c r="M243" s="38"/>
      <c r="N243" s="38">
        <v>1</v>
      </c>
      <c r="O243" s="99">
        <v>38.4</v>
      </c>
      <c r="P243" s="38"/>
      <c r="Q243" s="72"/>
      <c r="S243" s="68">
        <f t="shared" si="20"/>
        <v>38.4</v>
      </c>
      <c r="T243" s="68">
        <f t="shared" si="21"/>
        <v>1</v>
      </c>
      <c r="U243" s="68">
        <f t="shared" si="22"/>
        <v>0</v>
      </c>
      <c r="V243" s="68">
        <f t="shared" si="23"/>
        <v>0</v>
      </c>
    </row>
    <row r="244" spans="1:22">
      <c r="A244" s="28" t="s">
        <v>1108</v>
      </c>
      <c r="B244" s="51" t="s">
        <v>409</v>
      </c>
      <c r="C244" s="4"/>
      <c r="D244" s="39">
        <f t="shared" si="18"/>
        <v>39.299999999999997</v>
      </c>
      <c r="E244" s="3" t="s">
        <v>1108</v>
      </c>
      <c r="F244" s="27">
        <f t="shared" si="19"/>
        <v>39.299999999999997</v>
      </c>
      <c r="G244" s="39">
        <v>0</v>
      </c>
      <c r="H244" s="39">
        <v>0</v>
      </c>
      <c r="I244" s="39">
        <v>0</v>
      </c>
      <c r="J244" s="28"/>
      <c r="K244" s="28"/>
      <c r="L244" s="38">
        <v>39.299999999999997</v>
      </c>
      <c r="M244" s="38"/>
      <c r="N244" s="28"/>
      <c r="O244" s="98"/>
      <c r="P244" s="28"/>
      <c r="Q244" s="70"/>
      <c r="S244" s="68">
        <f t="shared" si="20"/>
        <v>39.299999999999997</v>
      </c>
      <c r="T244" s="68">
        <f t="shared" si="21"/>
        <v>0</v>
      </c>
      <c r="U244" s="68">
        <f t="shared" si="22"/>
        <v>0</v>
      </c>
      <c r="V244" s="68">
        <f t="shared" si="23"/>
        <v>0</v>
      </c>
    </row>
    <row r="245" spans="1:22">
      <c r="A245" s="28" t="s">
        <v>1109</v>
      </c>
      <c r="B245" s="51" t="s">
        <v>972</v>
      </c>
      <c r="C245" s="4" t="s">
        <v>970</v>
      </c>
      <c r="D245" s="39">
        <f t="shared" si="18"/>
        <v>39</v>
      </c>
      <c r="E245" s="3" t="s">
        <v>1109</v>
      </c>
      <c r="F245" s="27">
        <f t="shared" si="19"/>
        <v>39</v>
      </c>
      <c r="G245" s="39">
        <v>0</v>
      </c>
      <c r="H245" s="39">
        <v>0</v>
      </c>
      <c r="I245" s="39">
        <v>0</v>
      </c>
      <c r="J245" s="20"/>
      <c r="K245" s="20"/>
      <c r="L245" s="20"/>
      <c r="M245" s="38"/>
      <c r="N245" s="38">
        <v>39</v>
      </c>
      <c r="O245" s="99"/>
      <c r="P245" s="38"/>
      <c r="Q245" s="72"/>
      <c r="S245" s="68">
        <f t="shared" si="20"/>
        <v>39</v>
      </c>
      <c r="T245" s="68">
        <f t="shared" si="21"/>
        <v>0</v>
      </c>
      <c r="U245" s="68">
        <f t="shared" si="22"/>
        <v>0</v>
      </c>
      <c r="V245" s="68">
        <f t="shared" si="23"/>
        <v>0</v>
      </c>
    </row>
    <row r="246" spans="1:22">
      <c r="A246" s="28" t="s">
        <v>1110</v>
      </c>
      <c r="B246" s="51" t="s">
        <v>1340</v>
      </c>
      <c r="C246" s="37" t="s">
        <v>614</v>
      </c>
      <c r="D246" s="39">
        <f t="shared" si="18"/>
        <v>38.9</v>
      </c>
      <c r="E246" s="3" t="s">
        <v>1110</v>
      </c>
      <c r="F246" s="27">
        <f t="shared" si="19"/>
        <v>38.9</v>
      </c>
      <c r="G246" s="39">
        <v>0</v>
      </c>
      <c r="H246" s="39">
        <v>0</v>
      </c>
      <c r="I246" s="39">
        <v>0</v>
      </c>
      <c r="J246" s="20"/>
      <c r="K246" s="20"/>
      <c r="L246" s="20"/>
      <c r="M246" s="38"/>
      <c r="N246" s="28"/>
      <c r="O246" s="98">
        <v>38.9</v>
      </c>
      <c r="P246" s="28"/>
      <c r="Q246" s="71"/>
      <c r="S246" s="68">
        <f t="shared" si="20"/>
        <v>38.9</v>
      </c>
      <c r="T246" s="68">
        <f t="shared" si="21"/>
        <v>0</v>
      </c>
      <c r="U246" s="68">
        <f t="shared" si="22"/>
        <v>0</v>
      </c>
      <c r="V246" s="68">
        <f t="shared" si="23"/>
        <v>0</v>
      </c>
    </row>
    <row r="247" spans="1:22">
      <c r="A247" s="28" t="s">
        <v>1111</v>
      </c>
      <c r="B247" s="51" t="s">
        <v>810</v>
      </c>
      <c r="C247" s="37" t="s">
        <v>66</v>
      </c>
      <c r="D247" s="39">
        <f t="shared" si="18"/>
        <v>38.5</v>
      </c>
      <c r="E247" s="3" t="s">
        <v>1111</v>
      </c>
      <c r="F247" s="27">
        <f t="shared" si="19"/>
        <v>38.5</v>
      </c>
      <c r="G247" s="39">
        <v>0</v>
      </c>
      <c r="H247" s="39">
        <v>0</v>
      </c>
      <c r="I247" s="39">
        <v>0</v>
      </c>
      <c r="J247" s="20"/>
      <c r="K247" s="20"/>
      <c r="L247" s="20"/>
      <c r="M247" s="38"/>
      <c r="N247" s="38">
        <v>38.5</v>
      </c>
      <c r="O247" s="99"/>
      <c r="P247" s="38"/>
      <c r="Q247" s="72"/>
      <c r="S247" s="68">
        <f t="shared" si="20"/>
        <v>38.5</v>
      </c>
      <c r="T247" s="68">
        <f t="shared" si="21"/>
        <v>0</v>
      </c>
      <c r="U247" s="68">
        <f t="shared" si="22"/>
        <v>0</v>
      </c>
      <c r="V247" s="68">
        <f t="shared" si="23"/>
        <v>0</v>
      </c>
    </row>
    <row r="248" spans="1:22">
      <c r="A248" s="28" t="s">
        <v>1112</v>
      </c>
      <c r="B248" s="51" t="s">
        <v>928</v>
      </c>
      <c r="C248" s="4"/>
      <c r="D248" s="39">
        <f t="shared" si="18"/>
        <v>38.4</v>
      </c>
      <c r="E248" s="3" t="s">
        <v>1112</v>
      </c>
      <c r="F248" s="27">
        <f t="shared" si="19"/>
        <v>38.4</v>
      </c>
      <c r="G248" s="39">
        <v>0</v>
      </c>
      <c r="H248" s="39">
        <v>0</v>
      </c>
      <c r="I248" s="39">
        <v>0</v>
      </c>
      <c r="J248" s="20"/>
      <c r="K248" s="20"/>
      <c r="L248" s="20"/>
      <c r="M248" s="38"/>
      <c r="N248" s="38">
        <v>38.4</v>
      </c>
      <c r="O248" s="99"/>
      <c r="P248" s="38"/>
      <c r="Q248" s="72"/>
      <c r="S248" s="68">
        <f t="shared" si="20"/>
        <v>38.4</v>
      </c>
      <c r="T248" s="68">
        <f t="shared" si="21"/>
        <v>0</v>
      </c>
      <c r="U248" s="68">
        <f t="shared" si="22"/>
        <v>0</v>
      </c>
      <c r="V248" s="68">
        <f t="shared" si="23"/>
        <v>0</v>
      </c>
    </row>
    <row r="249" spans="1:22">
      <c r="A249" s="28" t="s">
        <v>1113</v>
      </c>
      <c r="B249" s="51" t="s">
        <v>666</v>
      </c>
      <c r="C249" s="37" t="s">
        <v>606</v>
      </c>
      <c r="D249" s="39">
        <f t="shared" si="18"/>
        <v>38.1</v>
      </c>
      <c r="E249" s="3" t="s">
        <v>1113</v>
      </c>
      <c r="F249" s="27">
        <f t="shared" si="19"/>
        <v>38.1</v>
      </c>
      <c r="G249" s="39">
        <v>0</v>
      </c>
      <c r="H249" s="39">
        <v>0</v>
      </c>
      <c r="I249" s="39">
        <v>0</v>
      </c>
      <c r="J249" s="20"/>
      <c r="K249" s="20"/>
      <c r="L249" s="20"/>
      <c r="M249" s="38"/>
      <c r="N249" s="38">
        <v>38.1</v>
      </c>
      <c r="O249" s="99"/>
      <c r="P249" s="38"/>
      <c r="Q249" s="72"/>
      <c r="S249" s="68">
        <f t="shared" si="20"/>
        <v>38.1</v>
      </c>
      <c r="T249" s="68">
        <f t="shared" si="21"/>
        <v>0</v>
      </c>
      <c r="U249" s="68">
        <f t="shared" si="22"/>
        <v>0</v>
      </c>
      <c r="V249" s="68">
        <f t="shared" si="23"/>
        <v>0</v>
      </c>
    </row>
    <row r="250" spans="1:22">
      <c r="A250" s="28" t="s">
        <v>1114</v>
      </c>
      <c r="B250" s="36" t="s">
        <v>974</v>
      </c>
      <c r="C250" s="4" t="s">
        <v>634</v>
      </c>
      <c r="D250" s="39">
        <f t="shared" si="18"/>
        <v>37.9</v>
      </c>
      <c r="E250" s="3" t="s">
        <v>1114</v>
      </c>
      <c r="F250" s="27">
        <f t="shared" si="19"/>
        <v>37.9</v>
      </c>
      <c r="G250" s="39">
        <v>0</v>
      </c>
      <c r="H250" s="39">
        <v>0</v>
      </c>
      <c r="I250" s="39">
        <v>0</v>
      </c>
      <c r="J250" s="20"/>
      <c r="K250" s="20"/>
      <c r="L250" s="20"/>
      <c r="M250" s="38"/>
      <c r="N250" s="38">
        <v>37.9</v>
      </c>
      <c r="O250" s="99"/>
      <c r="P250" s="38"/>
      <c r="Q250" s="72"/>
      <c r="S250" s="68">
        <f t="shared" si="20"/>
        <v>37.9</v>
      </c>
      <c r="T250" s="68">
        <f t="shared" si="21"/>
        <v>0</v>
      </c>
      <c r="U250" s="68">
        <f t="shared" si="22"/>
        <v>0</v>
      </c>
      <c r="V250" s="68">
        <f t="shared" si="23"/>
        <v>0</v>
      </c>
    </row>
    <row r="251" spans="1:22">
      <c r="A251" s="28" t="s">
        <v>1115</v>
      </c>
      <c r="B251" s="51" t="s">
        <v>881</v>
      </c>
      <c r="C251" s="37" t="s">
        <v>243</v>
      </c>
      <c r="D251" s="39">
        <f t="shared" si="18"/>
        <v>37.799999999999997</v>
      </c>
      <c r="E251" s="3" t="s">
        <v>1115</v>
      </c>
      <c r="F251" s="27">
        <f t="shared" si="19"/>
        <v>37.799999999999997</v>
      </c>
      <c r="G251" s="39">
        <v>0</v>
      </c>
      <c r="H251" s="39">
        <v>0</v>
      </c>
      <c r="I251" s="39">
        <v>0</v>
      </c>
      <c r="J251" s="20"/>
      <c r="K251" s="20"/>
      <c r="L251" s="20"/>
      <c r="M251" s="38"/>
      <c r="N251" s="38">
        <v>37.799999999999997</v>
      </c>
      <c r="O251" s="99"/>
      <c r="P251" s="38"/>
      <c r="Q251" s="72"/>
      <c r="S251" s="68">
        <f t="shared" si="20"/>
        <v>37.799999999999997</v>
      </c>
      <c r="T251" s="68">
        <f t="shared" si="21"/>
        <v>0</v>
      </c>
      <c r="U251" s="68">
        <f t="shared" si="22"/>
        <v>0</v>
      </c>
      <c r="V251" s="68">
        <f t="shared" si="23"/>
        <v>0</v>
      </c>
    </row>
    <row r="252" spans="1:22">
      <c r="A252" s="28" t="s">
        <v>1116</v>
      </c>
      <c r="B252" s="51" t="s">
        <v>1425</v>
      </c>
      <c r="C252" s="1"/>
      <c r="D252" s="39">
        <f t="shared" si="18"/>
        <v>37.1</v>
      </c>
      <c r="E252" s="3" t="s">
        <v>1116</v>
      </c>
      <c r="F252" s="27">
        <f t="shared" si="19"/>
        <v>37.1</v>
      </c>
      <c r="G252" s="39">
        <v>0</v>
      </c>
      <c r="H252" s="39">
        <v>0</v>
      </c>
      <c r="I252" s="39">
        <v>0</v>
      </c>
      <c r="J252" s="20"/>
      <c r="K252" s="20"/>
      <c r="L252" s="20"/>
      <c r="M252" s="38"/>
      <c r="N252" s="28"/>
      <c r="O252" s="98">
        <v>37.1</v>
      </c>
      <c r="P252" s="28"/>
      <c r="Q252" s="71"/>
      <c r="S252" s="68">
        <f t="shared" si="20"/>
        <v>37.1</v>
      </c>
      <c r="T252" s="68">
        <f t="shared" si="21"/>
        <v>0</v>
      </c>
      <c r="U252" s="68">
        <f t="shared" si="22"/>
        <v>0</v>
      </c>
      <c r="V252" s="68">
        <f t="shared" si="23"/>
        <v>0</v>
      </c>
    </row>
    <row r="253" spans="1:22">
      <c r="A253" s="28" t="s">
        <v>1117</v>
      </c>
      <c r="B253" s="51" t="s">
        <v>434</v>
      </c>
      <c r="C253" s="4" t="s">
        <v>206</v>
      </c>
      <c r="D253" s="39">
        <f t="shared" si="18"/>
        <v>37</v>
      </c>
      <c r="E253" s="3" t="s">
        <v>1117</v>
      </c>
      <c r="F253" s="27">
        <f t="shared" si="19"/>
        <v>37</v>
      </c>
      <c r="G253" s="39">
        <v>0</v>
      </c>
      <c r="H253" s="39">
        <v>0</v>
      </c>
      <c r="I253" s="39">
        <v>0</v>
      </c>
      <c r="J253" s="28"/>
      <c r="K253" s="28"/>
      <c r="L253" s="38">
        <v>37</v>
      </c>
      <c r="M253" s="38"/>
      <c r="N253" s="28"/>
      <c r="O253" s="98"/>
      <c r="P253" s="28"/>
      <c r="Q253" s="70"/>
      <c r="S253" s="68">
        <f t="shared" si="20"/>
        <v>37</v>
      </c>
      <c r="T253" s="68">
        <f t="shared" si="21"/>
        <v>0</v>
      </c>
      <c r="U253" s="68">
        <f t="shared" si="22"/>
        <v>0</v>
      </c>
      <c r="V253" s="68">
        <f t="shared" si="23"/>
        <v>0</v>
      </c>
    </row>
    <row r="254" spans="1:22">
      <c r="A254" s="28" t="s">
        <v>1118</v>
      </c>
      <c r="B254" s="36" t="s">
        <v>812</v>
      </c>
      <c r="C254" s="37" t="s">
        <v>619</v>
      </c>
      <c r="D254" s="39">
        <f t="shared" si="18"/>
        <v>36.700000000000003</v>
      </c>
      <c r="E254" s="3" t="s">
        <v>1118</v>
      </c>
      <c r="F254" s="27">
        <f t="shared" si="19"/>
        <v>36.700000000000003</v>
      </c>
      <c r="G254" s="39">
        <v>0</v>
      </c>
      <c r="H254" s="39">
        <v>0</v>
      </c>
      <c r="I254" s="39">
        <v>0</v>
      </c>
      <c r="J254" s="20"/>
      <c r="K254" s="20"/>
      <c r="L254" s="20"/>
      <c r="M254" s="38"/>
      <c r="N254" s="38">
        <v>36.700000000000003</v>
      </c>
      <c r="O254" s="99"/>
      <c r="P254" s="38"/>
      <c r="Q254" s="72"/>
      <c r="S254" s="68">
        <f t="shared" si="20"/>
        <v>36.700000000000003</v>
      </c>
      <c r="T254" s="68">
        <f t="shared" si="21"/>
        <v>0</v>
      </c>
      <c r="U254" s="68">
        <f t="shared" si="22"/>
        <v>0</v>
      </c>
      <c r="V254" s="68">
        <f t="shared" si="23"/>
        <v>0</v>
      </c>
    </row>
    <row r="255" spans="1:22">
      <c r="A255" s="28" t="s">
        <v>1119</v>
      </c>
      <c r="B255" s="51" t="s">
        <v>1389</v>
      </c>
      <c r="C255" s="37" t="s">
        <v>806</v>
      </c>
      <c r="D255" s="39">
        <f t="shared" si="18"/>
        <v>36.4</v>
      </c>
      <c r="E255" s="3" t="s">
        <v>1119</v>
      </c>
      <c r="F255" s="27">
        <f t="shared" si="19"/>
        <v>36.4</v>
      </c>
      <c r="G255" s="39">
        <v>0</v>
      </c>
      <c r="H255" s="39">
        <v>0</v>
      </c>
      <c r="I255" s="39">
        <v>0</v>
      </c>
      <c r="J255" s="20"/>
      <c r="K255" s="20"/>
      <c r="L255" s="20"/>
      <c r="M255" s="38"/>
      <c r="N255" s="28"/>
      <c r="O255" s="98">
        <v>36.4</v>
      </c>
      <c r="P255" s="28"/>
      <c r="Q255" s="71"/>
      <c r="S255" s="68">
        <f t="shared" si="20"/>
        <v>36.4</v>
      </c>
      <c r="T255" s="68">
        <f t="shared" si="21"/>
        <v>0</v>
      </c>
      <c r="U255" s="68">
        <f t="shared" si="22"/>
        <v>0</v>
      </c>
      <c r="V255" s="68">
        <f t="shared" si="23"/>
        <v>0</v>
      </c>
    </row>
    <row r="256" spans="1:22">
      <c r="A256" s="28" t="s">
        <v>1120</v>
      </c>
      <c r="B256" s="36" t="s">
        <v>930</v>
      </c>
      <c r="C256" s="37" t="s">
        <v>634</v>
      </c>
      <c r="D256" s="39">
        <f t="shared" si="18"/>
        <v>36.299999999999997</v>
      </c>
      <c r="E256" s="3" t="s">
        <v>1120</v>
      </c>
      <c r="F256" s="27">
        <f t="shared" si="19"/>
        <v>36.299999999999997</v>
      </c>
      <c r="G256" s="39">
        <v>0</v>
      </c>
      <c r="H256" s="39">
        <v>0</v>
      </c>
      <c r="I256" s="39">
        <v>0</v>
      </c>
      <c r="J256" s="20"/>
      <c r="K256" s="20"/>
      <c r="L256" s="20"/>
      <c r="M256" s="38"/>
      <c r="N256" s="38">
        <v>36.299999999999997</v>
      </c>
      <c r="O256" s="99"/>
      <c r="P256" s="38"/>
      <c r="Q256" s="72"/>
      <c r="S256" s="68">
        <f t="shared" si="20"/>
        <v>36.299999999999997</v>
      </c>
      <c r="T256" s="68">
        <f t="shared" si="21"/>
        <v>0</v>
      </c>
      <c r="U256" s="68">
        <f t="shared" si="22"/>
        <v>0</v>
      </c>
      <c r="V256" s="68">
        <f t="shared" si="23"/>
        <v>0</v>
      </c>
    </row>
    <row r="257" spans="1:22">
      <c r="A257" s="28" t="s">
        <v>1121</v>
      </c>
      <c r="B257" s="51" t="s">
        <v>374</v>
      </c>
      <c r="C257" s="4" t="s">
        <v>64</v>
      </c>
      <c r="D257" s="39">
        <f t="shared" si="18"/>
        <v>35.9</v>
      </c>
      <c r="E257" s="3" t="s">
        <v>1121</v>
      </c>
      <c r="F257" s="27">
        <f t="shared" si="19"/>
        <v>35.9</v>
      </c>
      <c r="G257" s="39">
        <v>0</v>
      </c>
      <c r="H257" s="39">
        <v>0</v>
      </c>
      <c r="I257" s="39">
        <v>0</v>
      </c>
      <c r="J257" s="28"/>
      <c r="K257" s="28"/>
      <c r="L257" s="38">
        <v>35.9</v>
      </c>
      <c r="M257" s="38"/>
      <c r="N257" s="28"/>
      <c r="O257" s="98"/>
      <c r="P257" s="28"/>
      <c r="Q257" s="70"/>
      <c r="S257" s="68">
        <f t="shared" si="20"/>
        <v>35.9</v>
      </c>
      <c r="T257" s="68">
        <f t="shared" si="21"/>
        <v>0</v>
      </c>
      <c r="U257" s="68">
        <f t="shared" si="22"/>
        <v>0</v>
      </c>
      <c r="V257" s="68">
        <f t="shared" si="23"/>
        <v>0</v>
      </c>
    </row>
    <row r="258" spans="1:22">
      <c r="A258" s="28" t="s">
        <v>1122</v>
      </c>
      <c r="B258" s="51" t="s">
        <v>583</v>
      </c>
      <c r="C258" s="37" t="s">
        <v>63</v>
      </c>
      <c r="D258" s="39">
        <f t="shared" ref="D258:D321" si="24">SUM(S258:V258)</f>
        <v>35.5</v>
      </c>
      <c r="E258" s="3" t="s">
        <v>1122</v>
      </c>
      <c r="F258" s="27">
        <f t="shared" ref="F258:F321" si="25">SUM(J258:P258)</f>
        <v>35.5</v>
      </c>
      <c r="G258" s="39">
        <v>0</v>
      </c>
      <c r="H258" s="39">
        <v>0</v>
      </c>
      <c r="I258" s="39">
        <v>0</v>
      </c>
      <c r="J258" s="20"/>
      <c r="K258" s="20"/>
      <c r="L258" s="20"/>
      <c r="M258" s="38">
        <v>35.5</v>
      </c>
      <c r="N258" s="28"/>
      <c r="O258" s="98"/>
      <c r="P258" s="28"/>
      <c r="Q258" s="70"/>
      <c r="S258" s="68">
        <f t="shared" ref="S258:S321" si="26">LARGE(G258:P258,1)</f>
        <v>35.5</v>
      </c>
      <c r="T258" s="68">
        <f t="shared" ref="T258:T321" si="27">LARGE(G258:P258,2)</f>
        <v>0</v>
      </c>
      <c r="U258" s="68">
        <f t="shared" ref="U258:U321" si="28">LARGE(G258:P258,3)</f>
        <v>0</v>
      </c>
      <c r="V258" s="68">
        <f t="shared" ref="V258:V321" si="29">LARGE(G258:P258,4)</f>
        <v>0</v>
      </c>
    </row>
    <row r="259" spans="1:22">
      <c r="A259" s="28"/>
      <c r="B259" s="36" t="s">
        <v>882</v>
      </c>
      <c r="C259" s="37" t="s">
        <v>646</v>
      </c>
      <c r="D259" s="39">
        <f t="shared" si="24"/>
        <v>35.5</v>
      </c>
      <c r="E259" s="3" t="s">
        <v>1122</v>
      </c>
      <c r="F259" s="27">
        <f t="shared" si="25"/>
        <v>35.5</v>
      </c>
      <c r="G259" s="39">
        <v>0</v>
      </c>
      <c r="H259" s="39">
        <v>0</v>
      </c>
      <c r="I259" s="39">
        <v>0</v>
      </c>
      <c r="J259" s="20"/>
      <c r="K259" s="20"/>
      <c r="L259" s="20"/>
      <c r="M259" s="38"/>
      <c r="N259" s="38">
        <v>35.5</v>
      </c>
      <c r="O259" s="99"/>
      <c r="P259" s="38"/>
      <c r="Q259" s="72"/>
      <c r="S259" s="68">
        <f t="shared" si="26"/>
        <v>35.5</v>
      </c>
      <c r="T259" s="68">
        <f t="shared" si="27"/>
        <v>0</v>
      </c>
      <c r="U259" s="68">
        <f t="shared" si="28"/>
        <v>0</v>
      </c>
      <c r="V259" s="68">
        <f t="shared" si="29"/>
        <v>0</v>
      </c>
    </row>
    <row r="260" spans="1:22">
      <c r="A260" s="28"/>
      <c r="B260" s="51" t="s">
        <v>405</v>
      </c>
      <c r="C260" s="4" t="s">
        <v>252</v>
      </c>
      <c r="D260" s="39">
        <f t="shared" si="24"/>
        <v>35.5</v>
      </c>
      <c r="E260" s="3" t="s">
        <v>1122</v>
      </c>
      <c r="F260" s="27">
        <f t="shared" si="25"/>
        <v>35.5</v>
      </c>
      <c r="G260" s="39">
        <v>0</v>
      </c>
      <c r="H260" s="39">
        <v>0</v>
      </c>
      <c r="I260" s="39">
        <v>0</v>
      </c>
      <c r="J260" s="28"/>
      <c r="K260" s="28"/>
      <c r="L260" s="38">
        <v>6.3</v>
      </c>
      <c r="M260" s="38"/>
      <c r="N260" s="28">
        <v>19.399999999999999</v>
      </c>
      <c r="O260" s="98">
        <v>9.8000000000000007</v>
      </c>
      <c r="P260" s="28"/>
      <c r="Q260" s="70"/>
      <c r="S260" s="68">
        <f t="shared" si="26"/>
        <v>19.399999999999999</v>
      </c>
      <c r="T260" s="68">
        <f t="shared" si="27"/>
        <v>9.8000000000000007</v>
      </c>
      <c r="U260" s="68">
        <f t="shared" si="28"/>
        <v>6.3</v>
      </c>
      <c r="V260" s="68">
        <f t="shared" si="29"/>
        <v>0</v>
      </c>
    </row>
    <row r="261" spans="1:22">
      <c r="A261" s="28" t="s">
        <v>1123</v>
      </c>
      <c r="B261" s="51" t="s">
        <v>387</v>
      </c>
      <c r="C261" s="4" t="s">
        <v>275</v>
      </c>
      <c r="D261" s="39">
        <f t="shared" si="24"/>
        <v>35.4</v>
      </c>
      <c r="E261" s="3" t="s">
        <v>1123</v>
      </c>
      <c r="F261" s="27">
        <f t="shared" si="25"/>
        <v>35.4</v>
      </c>
      <c r="G261" s="39">
        <v>0</v>
      </c>
      <c r="H261" s="39">
        <v>0</v>
      </c>
      <c r="I261" s="39">
        <v>0</v>
      </c>
      <c r="J261" s="28"/>
      <c r="K261" s="28"/>
      <c r="L261" s="38">
        <v>35.4</v>
      </c>
      <c r="M261" s="38"/>
      <c r="N261" s="28"/>
      <c r="O261" s="98"/>
      <c r="P261" s="28"/>
      <c r="Q261" s="70"/>
      <c r="S261" s="68">
        <f t="shared" si="26"/>
        <v>35.4</v>
      </c>
      <c r="T261" s="68">
        <f t="shared" si="27"/>
        <v>0</v>
      </c>
      <c r="U261" s="68">
        <f t="shared" si="28"/>
        <v>0</v>
      </c>
      <c r="V261" s="68">
        <f t="shared" si="29"/>
        <v>0</v>
      </c>
    </row>
    <row r="262" spans="1:22">
      <c r="A262" s="28" t="s">
        <v>1124</v>
      </c>
      <c r="B262" s="51" t="s">
        <v>814</v>
      </c>
      <c r="C262" s="37" t="s">
        <v>803</v>
      </c>
      <c r="D262" s="39">
        <f t="shared" si="24"/>
        <v>35</v>
      </c>
      <c r="E262" s="3" t="s">
        <v>1124</v>
      </c>
      <c r="F262" s="27">
        <f t="shared" si="25"/>
        <v>35</v>
      </c>
      <c r="G262" s="39">
        <v>0</v>
      </c>
      <c r="H262" s="39">
        <v>0</v>
      </c>
      <c r="I262" s="39">
        <v>0</v>
      </c>
      <c r="J262" s="20"/>
      <c r="K262" s="20"/>
      <c r="L262" s="20"/>
      <c r="M262" s="38"/>
      <c r="N262" s="38">
        <v>35</v>
      </c>
      <c r="O262" s="99"/>
      <c r="P262" s="38"/>
      <c r="Q262" s="72"/>
      <c r="S262" s="68">
        <f t="shared" si="26"/>
        <v>35</v>
      </c>
      <c r="T262" s="68">
        <f t="shared" si="27"/>
        <v>0</v>
      </c>
      <c r="U262" s="68">
        <f t="shared" si="28"/>
        <v>0</v>
      </c>
      <c r="V262" s="68">
        <f t="shared" si="29"/>
        <v>0</v>
      </c>
    </row>
    <row r="263" spans="1:22">
      <c r="A263" s="28" t="s">
        <v>1125</v>
      </c>
      <c r="B263" s="36" t="s">
        <v>154</v>
      </c>
      <c r="C263" s="4" t="s">
        <v>664</v>
      </c>
      <c r="D263" s="39">
        <f t="shared" si="24"/>
        <v>34.9</v>
      </c>
      <c r="E263" s="3" t="s">
        <v>1125</v>
      </c>
      <c r="F263" s="27">
        <f t="shared" si="25"/>
        <v>34.9</v>
      </c>
      <c r="G263" s="39">
        <v>0</v>
      </c>
      <c r="H263" s="39">
        <v>0</v>
      </c>
      <c r="I263" s="39">
        <v>0</v>
      </c>
      <c r="J263" s="28"/>
      <c r="K263" s="38">
        <v>4.4000000000000004</v>
      </c>
      <c r="L263" s="38"/>
      <c r="M263" s="38"/>
      <c r="N263" s="28">
        <v>22</v>
      </c>
      <c r="O263" s="98">
        <v>8.5</v>
      </c>
      <c r="P263" s="28"/>
      <c r="Q263" s="70"/>
      <c r="S263" s="68">
        <f t="shared" si="26"/>
        <v>22</v>
      </c>
      <c r="T263" s="68">
        <f t="shared" si="27"/>
        <v>8.5</v>
      </c>
      <c r="U263" s="68">
        <f t="shared" si="28"/>
        <v>4.4000000000000004</v>
      </c>
      <c r="V263" s="68">
        <f t="shared" si="29"/>
        <v>0</v>
      </c>
    </row>
    <row r="264" spans="1:22">
      <c r="A264" s="28"/>
      <c r="B264" s="36" t="s">
        <v>980</v>
      </c>
      <c r="C264" s="4" t="s">
        <v>634</v>
      </c>
      <c r="D264" s="39">
        <f t="shared" si="24"/>
        <v>34.9</v>
      </c>
      <c r="E264" s="3" t="s">
        <v>1125</v>
      </c>
      <c r="F264" s="27">
        <f t="shared" si="25"/>
        <v>34.9</v>
      </c>
      <c r="G264" s="39">
        <v>0</v>
      </c>
      <c r="H264" s="39">
        <v>0</v>
      </c>
      <c r="I264" s="39">
        <v>0</v>
      </c>
      <c r="J264" s="20"/>
      <c r="K264" s="20"/>
      <c r="L264" s="20"/>
      <c r="M264" s="38"/>
      <c r="N264" s="38">
        <v>34.9</v>
      </c>
      <c r="O264" s="99"/>
      <c r="P264" s="38"/>
      <c r="Q264" s="72"/>
      <c r="S264" s="68">
        <f t="shared" si="26"/>
        <v>34.9</v>
      </c>
      <c r="T264" s="68">
        <f t="shared" si="27"/>
        <v>0</v>
      </c>
      <c r="U264" s="68">
        <f t="shared" si="28"/>
        <v>0</v>
      </c>
      <c r="V264" s="68">
        <f t="shared" si="29"/>
        <v>0</v>
      </c>
    </row>
    <row r="265" spans="1:22">
      <c r="A265" s="28" t="s">
        <v>1126</v>
      </c>
      <c r="B265" s="51" t="s">
        <v>561</v>
      </c>
      <c r="C265" s="37" t="s">
        <v>219</v>
      </c>
      <c r="D265" s="39">
        <f t="shared" si="24"/>
        <v>34.6</v>
      </c>
      <c r="E265" s="3" t="s">
        <v>1126</v>
      </c>
      <c r="F265" s="27">
        <f t="shared" si="25"/>
        <v>34.6</v>
      </c>
      <c r="G265" s="39">
        <v>0</v>
      </c>
      <c r="H265" s="39">
        <v>0</v>
      </c>
      <c r="I265" s="39">
        <v>0</v>
      </c>
      <c r="J265" s="20"/>
      <c r="K265" s="20"/>
      <c r="L265" s="20"/>
      <c r="M265" s="38">
        <v>34.6</v>
      </c>
      <c r="N265" s="28"/>
      <c r="O265" s="98"/>
      <c r="P265" s="28"/>
      <c r="Q265" s="70"/>
      <c r="S265" s="68">
        <f t="shared" si="26"/>
        <v>34.6</v>
      </c>
      <c r="T265" s="68">
        <f t="shared" si="27"/>
        <v>0</v>
      </c>
      <c r="U265" s="68">
        <f t="shared" si="28"/>
        <v>0</v>
      </c>
      <c r="V265" s="68">
        <f t="shared" si="29"/>
        <v>0</v>
      </c>
    </row>
    <row r="266" spans="1:22">
      <c r="A266" s="28"/>
      <c r="B266" s="51" t="s">
        <v>1285</v>
      </c>
      <c r="C266" s="37" t="s">
        <v>684</v>
      </c>
      <c r="D266" s="39">
        <f t="shared" si="24"/>
        <v>34.6</v>
      </c>
      <c r="E266" s="3" t="s">
        <v>1126</v>
      </c>
      <c r="F266" s="27">
        <f t="shared" si="25"/>
        <v>34.6</v>
      </c>
      <c r="G266" s="39">
        <v>0</v>
      </c>
      <c r="H266" s="39">
        <v>0</v>
      </c>
      <c r="I266" s="39">
        <v>0</v>
      </c>
      <c r="J266" s="20"/>
      <c r="K266" s="20"/>
      <c r="L266" s="20"/>
      <c r="M266" s="38"/>
      <c r="N266" s="28"/>
      <c r="O266" s="98">
        <v>34.6</v>
      </c>
      <c r="P266" s="28"/>
      <c r="Q266" s="71"/>
      <c r="S266" s="68">
        <f t="shared" si="26"/>
        <v>34.6</v>
      </c>
      <c r="T266" s="68">
        <f t="shared" si="27"/>
        <v>0</v>
      </c>
      <c r="U266" s="68">
        <f t="shared" si="28"/>
        <v>0</v>
      </c>
      <c r="V266" s="68">
        <f t="shared" si="29"/>
        <v>0</v>
      </c>
    </row>
    <row r="267" spans="1:22">
      <c r="A267" s="28" t="s">
        <v>1127</v>
      </c>
      <c r="B267" s="36" t="s">
        <v>669</v>
      </c>
      <c r="C267" s="4"/>
      <c r="D267" s="39">
        <f t="shared" si="24"/>
        <v>34</v>
      </c>
      <c r="E267" s="3" t="s">
        <v>1127</v>
      </c>
      <c r="F267" s="27">
        <f t="shared" si="25"/>
        <v>34</v>
      </c>
      <c r="G267" s="39">
        <v>0</v>
      </c>
      <c r="H267" s="39">
        <v>0</v>
      </c>
      <c r="I267" s="39">
        <v>0</v>
      </c>
      <c r="J267" s="20"/>
      <c r="K267" s="20"/>
      <c r="L267" s="20"/>
      <c r="M267" s="38"/>
      <c r="N267" s="38">
        <v>34</v>
      </c>
      <c r="O267" s="99"/>
      <c r="P267" s="38"/>
      <c r="Q267" s="72"/>
      <c r="S267" s="68">
        <f t="shared" si="26"/>
        <v>34</v>
      </c>
      <c r="T267" s="68">
        <f t="shared" si="27"/>
        <v>0</v>
      </c>
      <c r="U267" s="68">
        <f t="shared" si="28"/>
        <v>0</v>
      </c>
      <c r="V267" s="68">
        <f t="shared" si="29"/>
        <v>0</v>
      </c>
    </row>
    <row r="268" spans="1:22">
      <c r="A268" s="28" t="s">
        <v>1128</v>
      </c>
      <c r="B268" s="51" t="s">
        <v>982</v>
      </c>
      <c r="C268" s="4"/>
      <c r="D268" s="39">
        <f t="shared" si="24"/>
        <v>33.799999999999997</v>
      </c>
      <c r="E268" s="3" t="s">
        <v>1128</v>
      </c>
      <c r="F268" s="27">
        <f t="shared" si="25"/>
        <v>33.799999999999997</v>
      </c>
      <c r="G268" s="39">
        <v>0</v>
      </c>
      <c r="H268" s="39">
        <v>0</v>
      </c>
      <c r="I268" s="39">
        <v>0</v>
      </c>
      <c r="J268" s="20"/>
      <c r="K268" s="20"/>
      <c r="L268" s="20"/>
      <c r="M268" s="38"/>
      <c r="N268" s="38">
        <v>33.799999999999997</v>
      </c>
      <c r="O268" s="99"/>
      <c r="P268" s="38"/>
      <c r="Q268" s="72"/>
      <c r="S268" s="68">
        <f t="shared" si="26"/>
        <v>33.799999999999997</v>
      </c>
      <c r="T268" s="68">
        <f t="shared" si="27"/>
        <v>0</v>
      </c>
      <c r="U268" s="68">
        <f t="shared" si="28"/>
        <v>0</v>
      </c>
      <c r="V268" s="68">
        <f t="shared" si="29"/>
        <v>0</v>
      </c>
    </row>
    <row r="269" spans="1:22">
      <c r="A269" s="28" t="s">
        <v>1129</v>
      </c>
      <c r="B269" s="51" t="s">
        <v>1343</v>
      </c>
      <c r="C269" s="37" t="s">
        <v>614</v>
      </c>
      <c r="D269" s="39">
        <f t="shared" si="24"/>
        <v>33</v>
      </c>
      <c r="E269" s="3" t="s">
        <v>1129</v>
      </c>
      <c r="F269" s="27">
        <f t="shared" si="25"/>
        <v>33</v>
      </c>
      <c r="G269" s="39">
        <v>0</v>
      </c>
      <c r="H269" s="39">
        <v>0</v>
      </c>
      <c r="I269" s="39">
        <v>0</v>
      </c>
      <c r="J269" s="20"/>
      <c r="K269" s="20"/>
      <c r="L269" s="20"/>
      <c r="M269" s="38"/>
      <c r="N269" s="28"/>
      <c r="O269" s="98">
        <v>33</v>
      </c>
      <c r="P269" s="28"/>
      <c r="Q269" s="71"/>
      <c r="S269" s="68">
        <f t="shared" si="26"/>
        <v>33</v>
      </c>
      <c r="T269" s="68">
        <f t="shared" si="27"/>
        <v>0</v>
      </c>
      <c r="U269" s="68">
        <f t="shared" si="28"/>
        <v>0</v>
      </c>
      <c r="V269" s="68">
        <f t="shared" si="29"/>
        <v>0</v>
      </c>
    </row>
    <row r="270" spans="1:22">
      <c r="A270" s="28" t="s">
        <v>1130</v>
      </c>
      <c r="B270" s="36" t="s">
        <v>984</v>
      </c>
      <c r="C270" s="4" t="s">
        <v>646</v>
      </c>
      <c r="D270" s="39">
        <f t="shared" si="24"/>
        <v>32.799999999999997</v>
      </c>
      <c r="E270" s="3" t="s">
        <v>1130</v>
      </c>
      <c r="F270" s="27">
        <f t="shared" si="25"/>
        <v>32.799999999999997</v>
      </c>
      <c r="G270" s="39">
        <v>0</v>
      </c>
      <c r="H270" s="39">
        <v>0</v>
      </c>
      <c r="I270" s="39">
        <v>0</v>
      </c>
      <c r="J270" s="20"/>
      <c r="K270" s="20"/>
      <c r="L270" s="20"/>
      <c r="M270" s="38"/>
      <c r="N270" s="38">
        <v>32.799999999999997</v>
      </c>
      <c r="O270" s="99"/>
      <c r="P270" s="38"/>
      <c r="Q270" s="72"/>
      <c r="S270" s="68">
        <f t="shared" si="26"/>
        <v>32.799999999999997</v>
      </c>
      <c r="T270" s="68">
        <f t="shared" si="27"/>
        <v>0</v>
      </c>
      <c r="U270" s="68">
        <f t="shared" si="28"/>
        <v>0</v>
      </c>
      <c r="V270" s="68">
        <f t="shared" si="29"/>
        <v>0</v>
      </c>
    </row>
    <row r="271" spans="1:22">
      <c r="A271" s="28"/>
      <c r="B271" s="51" t="s">
        <v>1287</v>
      </c>
      <c r="C271" s="37" t="s">
        <v>64</v>
      </c>
      <c r="D271" s="39">
        <f t="shared" si="24"/>
        <v>32.799999999999997</v>
      </c>
      <c r="E271" s="3" t="s">
        <v>1130</v>
      </c>
      <c r="F271" s="27">
        <f t="shared" si="25"/>
        <v>32.799999999999997</v>
      </c>
      <c r="G271" s="39">
        <v>0</v>
      </c>
      <c r="H271" s="39">
        <v>0</v>
      </c>
      <c r="I271" s="39">
        <v>0</v>
      </c>
      <c r="J271" s="20"/>
      <c r="K271" s="20"/>
      <c r="L271" s="20"/>
      <c r="M271" s="38"/>
      <c r="N271" s="28"/>
      <c r="O271" s="98">
        <v>32.799999999999997</v>
      </c>
      <c r="P271" s="28"/>
      <c r="Q271" s="71"/>
      <c r="S271" s="68">
        <f t="shared" si="26"/>
        <v>32.799999999999997</v>
      </c>
      <c r="T271" s="68">
        <f t="shared" si="27"/>
        <v>0</v>
      </c>
      <c r="U271" s="68">
        <f t="shared" si="28"/>
        <v>0</v>
      </c>
      <c r="V271" s="68">
        <f t="shared" si="29"/>
        <v>0</v>
      </c>
    </row>
    <row r="272" spans="1:22">
      <c r="A272" s="28" t="s">
        <v>1131</v>
      </c>
      <c r="B272" s="51" t="s">
        <v>933</v>
      </c>
      <c r="C272" s="37" t="s">
        <v>64</v>
      </c>
      <c r="D272" s="39">
        <f t="shared" si="24"/>
        <v>32.200000000000003</v>
      </c>
      <c r="E272" s="3" t="s">
        <v>1131</v>
      </c>
      <c r="F272" s="27">
        <f t="shared" si="25"/>
        <v>32.200000000000003</v>
      </c>
      <c r="G272" s="39">
        <v>0</v>
      </c>
      <c r="H272" s="39">
        <v>0</v>
      </c>
      <c r="I272" s="39">
        <v>0</v>
      </c>
      <c r="J272" s="20"/>
      <c r="K272" s="20"/>
      <c r="L272" s="20"/>
      <c r="M272" s="38"/>
      <c r="N272" s="38">
        <v>32.200000000000003</v>
      </c>
      <c r="O272" s="99"/>
      <c r="P272" s="38"/>
      <c r="Q272" s="72"/>
      <c r="S272" s="68">
        <f t="shared" si="26"/>
        <v>32.200000000000003</v>
      </c>
      <c r="T272" s="68">
        <f t="shared" si="27"/>
        <v>0</v>
      </c>
      <c r="U272" s="68">
        <f t="shared" si="28"/>
        <v>0</v>
      </c>
      <c r="V272" s="68">
        <f t="shared" si="29"/>
        <v>0</v>
      </c>
    </row>
    <row r="273" spans="1:22">
      <c r="A273" s="28" t="s">
        <v>1132</v>
      </c>
      <c r="B273" s="51" t="s">
        <v>671</v>
      </c>
      <c r="C273" s="37" t="s">
        <v>639</v>
      </c>
      <c r="D273" s="39">
        <f t="shared" si="24"/>
        <v>31.9</v>
      </c>
      <c r="E273" s="3" t="s">
        <v>1132</v>
      </c>
      <c r="F273" s="27">
        <f t="shared" si="25"/>
        <v>31.9</v>
      </c>
      <c r="G273" s="39">
        <v>0</v>
      </c>
      <c r="H273" s="39">
        <v>0</v>
      </c>
      <c r="I273" s="39">
        <v>0</v>
      </c>
      <c r="J273" s="20"/>
      <c r="K273" s="20"/>
      <c r="L273" s="20"/>
      <c r="M273" s="38"/>
      <c r="N273" s="38">
        <v>31.9</v>
      </c>
      <c r="O273" s="99"/>
      <c r="P273" s="38"/>
      <c r="Q273" s="72"/>
      <c r="S273" s="68">
        <f t="shared" si="26"/>
        <v>31.9</v>
      </c>
      <c r="T273" s="68">
        <f t="shared" si="27"/>
        <v>0</v>
      </c>
      <c r="U273" s="68">
        <f t="shared" si="28"/>
        <v>0</v>
      </c>
      <c r="V273" s="68">
        <f t="shared" si="29"/>
        <v>0</v>
      </c>
    </row>
    <row r="274" spans="1:22">
      <c r="A274" s="28" t="s">
        <v>1133</v>
      </c>
      <c r="B274" s="51" t="s">
        <v>986</v>
      </c>
      <c r="C274" s="4"/>
      <c r="D274" s="39">
        <f t="shared" si="24"/>
        <v>31.8</v>
      </c>
      <c r="E274" s="3" t="s">
        <v>1133</v>
      </c>
      <c r="F274" s="27">
        <f t="shared" si="25"/>
        <v>31.8</v>
      </c>
      <c r="G274" s="39">
        <v>0</v>
      </c>
      <c r="H274" s="39">
        <v>0</v>
      </c>
      <c r="I274" s="39">
        <v>0</v>
      </c>
      <c r="J274" s="20"/>
      <c r="K274" s="20"/>
      <c r="L274" s="20"/>
      <c r="M274" s="38"/>
      <c r="N274" s="38">
        <v>31.8</v>
      </c>
      <c r="O274" s="99"/>
      <c r="P274" s="38"/>
      <c r="Q274" s="72"/>
      <c r="S274" s="68">
        <f t="shared" si="26"/>
        <v>31.8</v>
      </c>
      <c r="T274" s="68">
        <f t="shared" si="27"/>
        <v>0</v>
      </c>
      <c r="U274" s="68">
        <f t="shared" si="28"/>
        <v>0</v>
      </c>
      <c r="V274" s="68">
        <f t="shared" si="29"/>
        <v>0</v>
      </c>
    </row>
    <row r="275" spans="1:22">
      <c r="A275" s="28" t="s">
        <v>1134</v>
      </c>
      <c r="B275" s="51" t="s">
        <v>410</v>
      </c>
      <c r="C275" s="4" t="s">
        <v>63</v>
      </c>
      <c r="D275" s="39">
        <f t="shared" si="24"/>
        <v>31.7</v>
      </c>
      <c r="E275" s="3" t="s">
        <v>1134</v>
      </c>
      <c r="F275" s="27">
        <f t="shared" si="25"/>
        <v>31.7</v>
      </c>
      <c r="G275" s="39">
        <v>0</v>
      </c>
      <c r="H275" s="39">
        <v>0</v>
      </c>
      <c r="I275" s="39">
        <v>0</v>
      </c>
      <c r="J275" s="28"/>
      <c r="K275" s="28"/>
      <c r="L275" s="38">
        <v>31.7</v>
      </c>
      <c r="M275" s="38"/>
      <c r="N275" s="28"/>
      <c r="O275" s="98"/>
      <c r="P275" s="28"/>
      <c r="Q275" s="70"/>
      <c r="S275" s="68">
        <f t="shared" si="26"/>
        <v>31.7</v>
      </c>
      <c r="T275" s="68">
        <f t="shared" si="27"/>
        <v>0</v>
      </c>
      <c r="U275" s="68">
        <f t="shared" si="28"/>
        <v>0</v>
      </c>
      <c r="V275" s="68">
        <f t="shared" si="29"/>
        <v>0</v>
      </c>
    </row>
    <row r="276" spans="1:22">
      <c r="A276" s="28" t="s">
        <v>1135</v>
      </c>
      <c r="B276" s="36" t="s">
        <v>817</v>
      </c>
      <c r="C276" s="37" t="s">
        <v>653</v>
      </c>
      <c r="D276" s="39">
        <f t="shared" si="24"/>
        <v>31.4</v>
      </c>
      <c r="E276" s="3" t="s">
        <v>1135</v>
      </c>
      <c r="F276" s="27">
        <f t="shared" si="25"/>
        <v>31.4</v>
      </c>
      <c r="G276" s="39">
        <v>0</v>
      </c>
      <c r="H276" s="39">
        <v>0</v>
      </c>
      <c r="I276" s="39">
        <v>0</v>
      </c>
      <c r="J276" s="20"/>
      <c r="K276" s="20"/>
      <c r="L276" s="20"/>
      <c r="M276" s="38"/>
      <c r="N276" s="38">
        <v>31.4</v>
      </c>
      <c r="O276" s="99"/>
      <c r="P276" s="38"/>
      <c r="Q276" s="72"/>
      <c r="S276" s="68">
        <f t="shared" si="26"/>
        <v>31.4</v>
      </c>
      <c r="T276" s="68">
        <f t="shared" si="27"/>
        <v>0</v>
      </c>
      <c r="U276" s="68">
        <f t="shared" si="28"/>
        <v>0</v>
      </c>
      <c r="V276" s="68">
        <f t="shared" si="29"/>
        <v>0</v>
      </c>
    </row>
    <row r="277" spans="1:22">
      <c r="A277" s="28" t="s">
        <v>1136</v>
      </c>
      <c r="B277" s="51" t="s">
        <v>1289</v>
      </c>
      <c r="C277" s="37" t="s">
        <v>684</v>
      </c>
      <c r="D277" s="39">
        <f t="shared" si="24"/>
        <v>30.9</v>
      </c>
      <c r="E277" s="3" t="s">
        <v>1136</v>
      </c>
      <c r="F277" s="27">
        <f t="shared" si="25"/>
        <v>30.9</v>
      </c>
      <c r="G277" s="39">
        <v>0</v>
      </c>
      <c r="H277" s="39">
        <v>0</v>
      </c>
      <c r="I277" s="39">
        <v>0</v>
      </c>
      <c r="J277" s="20"/>
      <c r="K277" s="20"/>
      <c r="L277" s="20"/>
      <c r="M277" s="38"/>
      <c r="N277" s="28"/>
      <c r="O277" s="98">
        <v>30.9</v>
      </c>
      <c r="P277" s="28"/>
      <c r="Q277" s="71"/>
      <c r="S277" s="68">
        <f t="shared" si="26"/>
        <v>30.9</v>
      </c>
      <c r="T277" s="68">
        <f t="shared" si="27"/>
        <v>0</v>
      </c>
      <c r="U277" s="68">
        <f t="shared" si="28"/>
        <v>0</v>
      </c>
      <c r="V277" s="68">
        <f t="shared" si="29"/>
        <v>0</v>
      </c>
    </row>
    <row r="278" spans="1:22">
      <c r="A278" s="28" t="s">
        <v>1137</v>
      </c>
      <c r="B278" s="36" t="s">
        <v>988</v>
      </c>
      <c r="C278" s="4"/>
      <c r="D278" s="39">
        <f t="shared" si="24"/>
        <v>30.8</v>
      </c>
      <c r="E278" s="3" t="s">
        <v>1137</v>
      </c>
      <c r="F278" s="27">
        <f t="shared" si="25"/>
        <v>30.8</v>
      </c>
      <c r="G278" s="39">
        <v>0</v>
      </c>
      <c r="H278" s="39">
        <v>0</v>
      </c>
      <c r="I278" s="39">
        <v>0</v>
      </c>
      <c r="J278" s="20"/>
      <c r="K278" s="20"/>
      <c r="L278" s="20"/>
      <c r="M278" s="38"/>
      <c r="N278" s="38">
        <v>30.8</v>
      </c>
      <c r="O278" s="99"/>
      <c r="P278" s="38"/>
      <c r="Q278" s="72"/>
      <c r="S278" s="68">
        <f t="shared" si="26"/>
        <v>30.8</v>
      </c>
      <c r="T278" s="68">
        <f t="shared" si="27"/>
        <v>0</v>
      </c>
      <c r="U278" s="68">
        <f t="shared" si="28"/>
        <v>0</v>
      </c>
      <c r="V278" s="68">
        <f t="shared" si="29"/>
        <v>0</v>
      </c>
    </row>
    <row r="279" spans="1:22">
      <c r="A279" s="28" t="s">
        <v>1138</v>
      </c>
      <c r="B279" s="51" t="s">
        <v>1429</v>
      </c>
      <c r="C279" s="37" t="s">
        <v>1430</v>
      </c>
      <c r="D279" s="39">
        <f t="shared" si="24"/>
        <v>30.6</v>
      </c>
      <c r="E279" s="3" t="s">
        <v>1138</v>
      </c>
      <c r="F279" s="27">
        <f t="shared" si="25"/>
        <v>30.6</v>
      </c>
      <c r="G279" s="39">
        <v>0</v>
      </c>
      <c r="H279" s="39">
        <v>0</v>
      </c>
      <c r="I279" s="39">
        <v>0</v>
      </c>
      <c r="J279" s="20"/>
      <c r="K279" s="20"/>
      <c r="L279" s="20"/>
      <c r="M279" s="38"/>
      <c r="N279" s="28"/>
      <c r="O279" s="98">
        <v>30.6</v>
      </c>
      <c r="P279" s="28"/>
      <c r="Q279" s="71"/>
      <c r="S279" s="68">
        <f t="shared" si="26"/>
        <v>30.6</v>
      </c>
      <c r="T279" s="68">
        <f t="shared" si="27"/>
        <v>0</v>
      </c>
      <c r="U279" s="68">
        <f t="shared" si="28"/>
        <v>0</v>
      </c>
      <c r="V279" s="68">
        <f t="shared" si="29"/>
        <v>0</v>
      </c>
    </row>
    <row r="280" spans="1:22">
      <c r="A280" s="28" t="s">
        <v>1139</v>
      </c>
      <c r="B280" s="51" t="s">
        <v>375</v>
      </c>
      <c r="C280" s="4" t="s">
        <v>206</v>
      </c>
      <c r="D280" s="39">
        <f t="shared" si="24"/>
        <v>30.1</v>
      </c>
      <c r="E280" s="3" t="s">
        <v>1139</v>
      </c>
      <c r="F280" s="27">
        <f t="shared" si="25"/>
        <v>30.1</v>
      </c>
      <c r="G280" s="39">
        <v>0</v>
      </c>
      <c r="H280" s="39">
        <v>0</v>
      </c>
      <c r="I280" s="39">
        <v>0</v>
      </c>
      <c r="J280" s="28"/>
      <c r="K280" s="28"/>
      <c r="L280" s="38">
        <v>30.1</v>
      </c>
      <c r="M280" s="38"/>
      <c r="N280" s="28"/>
      <c r="O280" s="98"/>
      <c r="P280" s="28"/>
      <c r="Q280" s="70"/>
      <c r="S280" s="68">
        <f t="shared" si="26"/>
        <v>30.1</v>
      </c>
      <c r="T280" s="68">
        <f t="shared" si="27"/>
        <v>0</v>
      </c>
      <c r="U280" s="68">
        <f t="shared" si="28"/>
        <v>0</v>
      </c>
      <c r="V280" s="68">
        <f t="shared" si="29"/>
        <v>0</v>
      </c>
    </row>
    <row r="281" spans="1:22">
      <c r="A281" s="28" t="s">
        <v>1140</v>
      </c>
      <c r="B281" s="36" t="s">
        <v>673</v>
      </c>
      <c r="C281" s="37" t="s">
        <v>639</v>
      </c>
      <c r="D281" s="39">
        <f t="shared" si="24"/>
        <v>29.9</v>
      </c>
      <c r="E281" s="3" t="s">
        <v>1140</v>
      </c>
      <c r="F281" s="27">
        <f t="shared" si="25"/>
        <v>29.9</v>
      </c>
      <c r="G281" s="39">
        <v>0</v>
      </c>
      <c r="H281" s="39">
        <v>0</v>
      </c>
      <c r="I281" s="39">
        <v>0</v>
      </c>
      <c r="J281" s="20"/>
      <c r="K281" s="20"/>
      <c r="L281" s="20"/>
      <c r="M281" s="38"/>
      <c r="N281" s="38">
        <v>29.9</v>
      </c>
      <c r="O281" s="99"/>
      <c r="P281" s="38"/>
      <c r="Q281" s="72"/>
      <c r="S281" s="68">
        <f t="shared" si="26"/>
        <v>29.9</v>
      </c>
      <c r="T281" s="68">
        <f t="shared" si="27"/>
        <v>0</v>
      </c>
      <c r="U281" s="68">
        <f t="shared" si="28"/>
        <v>0</v>
      </c>
      <c r="V281" s="68">
        <f t="shared" si="29"/>
        <v>0</v>
      </c>
    </row>
    <row r="282" spans="1:22">
      <c r="A282" s="28" t="s">
        <v>1141</v>
      </c>
      <c r="B282" s="51" t="s">
        <v>585</v>
      </c>
      <c r="C282" s="37" t="s">
        <v>63</v>
      </c>
      <c r="D282" s="39">
        <f t="shared" si="24"/>
        <v>29.8</v>
      </c>
      <c r="E282" s="3" t="s">
        <v>1141</v>
      </c>
      <c r="F282" s="27">
        <f t="shared" si="25"/>
        <v>29.8</v>
      </c>
      <c r="G282" s="39">
        <v>0</v>
      </c>
      <c r="H282" s="39">
        <v>0</v>
      </c>
      <c r="I282" s="39">
        <v>0</v>
      </c>
      <c r="J282" s="20"/>
      <c r="K282" s="20"/>
      <c r="L282" s="20"/>
      <c r="M282" s="38">
        <v>29.8</v>
      </c>
      <c r="N282" s="28"/>
      <c r="O282" s="98"/>
      <c r="P282" s="28"/>
      <c r="Q282" s="70"/>
      <c r="S282" s="68">
        <f t="shared" si="26"/>
        <v>29.8</v>
      </c>
      <c r="T282" s="68">
        <f t="shared" si="27"/>
        <v>0</v>
      </c>
      <c r="U282" s="68">
        <f t="shared" si="28"/>
        <v>0</v>
      </c>
      <c r="V282" s="68">
        <f t="shared" si="29"/>
        <v>0</v>
      </c>
    </row>
    <row r="283" spans="1:22">
      <c r="A283" s="28"/>
      <c r="B283" s="51" t="s">
        <v>587</v>
      </c>
      <c r="C283" s="37" t="s">
        <v>63</v>
      </c>
      <c r="D283" s="39">
        <f t="shared" si="24"/>
        <v>29.8</v>
      </c>
      <c r="E283" s="3" t="s">
        <v>1141</v>
      </c>
      <c r="F283" s="27">
        <f t="shared" si="25"/>
        <v>29.8</v>
      </c>
      <c r="G283" s="39">
        <v>0</v>
      </c>
      <c r="H283" s="39">
        <v>0</v>
      </c>
      <c r="I283" s="39">
        <v>0</v>
      </c>
      <c r="J283" s="20"/>
      <c r="K283" s="20"/>
      <c r="L283" s="20"/>
      <c r="M283" s="38">
        <v>29.8</v>
      </c>
      <c r="N283" s="28"/>
      <c r="O283" s="98"/>
      <c r="P283" s="28"/>
      <c r="Q283" s="70"/>
      <c r="S283" s="68">
        <f t="shared" si="26"/>
        <v>29.8</v>
      </c>
      <c r="T283" s="68">
        <f t="shared" si="27"/>
        <v>0</v>
      </c>
      <c r="U283" s="68">
        <f t="shared" si="28"/>
        <v>0</v>
      </c>
      <c r="V283" s="68">
        <f t="shared" si="29"/>
        <v>0</v>
      </c>
    </row>
    <row r="284" spans="1:22">
      <c r="A284" s="28"/>
      <c r="B284" s="51" t="s">
        <v>436</v>
      </c>
      <c r="C284" s="4" t="s">
        <v>206</v>
      </c>
      <c r="D284" s="39">
        <f t="shared" si="24"/>
        <v>29.8</v>
      </c>
      <c r="E284" s="3" t="s">
        <v>1141</v>
      </c>
      <c r="F284" s="27">
        <f t="shared" si="25"/>
        <v>29.8</v>
      </c>
      <c r="G284" s="39">
        <v>0</v>
      </c>
      <c r="H284" s="39">
        <v>0</v>
      </c>
      <c r="I284" s="39">
        <v>0</v>
      </c>
      <c r="J284" s="28"/>
      <c r="K284" s="28"/>
      <c r="L284" s="38">
        <v>29.8</v>
      </c>
      <c r="M284" s="38"/>
      <c r="N284" s="28"/>
      <c r="O284" s="98"/>
      <c r="P284" s="28"/>
      <c r="Q284" s="70"/>
      <c r="S284" s="68">
        <f t="shared" si="26"/>
        <v>29.8</v>
      </c>
      <c r="T284" s="68">
        <f t="shared" si="27"/>
        <v>0</v>
      </c>
      <c r="U284" s="68">
        <f t="shared" si="28"/>
        <v>0</v>
      </c>
      <c r="V284" s="68">
        <f t="shared" si="29"/>
        <v>0</v>
      </c>
    </row>
    <row r="285" spans="1:22">
      <c r="A285" s="28" t="s">
        <v>1142</v>
      </c>
      <c r="B285" s="51" t="s">
        <v>990</v>
      </c>
      <c r="C285" s="4" t="s">
        <v>625</v>
      </c>
      <c r="D285" s="39">
        <f t="shared" si="24"/>
        <v>29.7</v>
      </c>
      <c r="E285" s="3" t="s">
        <v>1142</v>
      </c>
      <c r="F285" s="27">
        <f t="shared" si="25"/>
        <v>29.7</v>
      </c>
      <c r="G285" s="39">
        <v>0</v>
      </c>
      <c r="H285" s="39">
        <v>0</v>
      </c>
      <c r="I285" s="39">
        <v>0</v>
      </c>
      <c r="J285" s="20"/>
      <c r="K285" s="20"/>
      <c r="L285" s="20"/>
      <c r="M285" s="38"/>
      <c r="N285" s="38">
        <v>29.7</v>
      </c>
      <c r="O285" s="99"/>
      <c r="P285" s="38"/>
      <c r="Q285" s="72"/>
      <c r="S285" s="68">
        <f t="shared" si="26"/>
        <v>29.7</v>
      </c>
      <c r="T285" s="68">
        <f t="shared" si="27"/>
        <v>0</v>
      </c>
      <c r="U285" s="68">
        <f t="shared" si="28"/>
        <v>0</v>
      </c>
      <c r="V285" s="68">
        <f t="shared" si="29"/>
        <v>0</v>
      </c>
    </row>
    <row r="286" spans="1:22">
      <c r="A286" s="28"/>
      <c r="B286" s="36" t="s">
        <v>992</v>
      </c>
      <c r="C286" s="4" t="s">
        <v>66</v>
      </c>
      <c r="D286" s="39">
        <f t="shared" si="24"/>
        <v>29.7</v>
      </c>
      <c r="E286" s="3" t="s">
        <v>1142</v>
      </c>
      <c r="F286" s="27">
        <f t="shared" si="25"/>
        <v>29.7</v>
      </c>
      <c r="G286" s="39">
        <v>0</v>
      </c>
      <c r="H286" s="39">
        <v>0</v>
      </c>
      <c r="I286" s="39">
        <v>0</v>
      </c>
      <c r="J286" s="20"/>
      <c r="K286" s="20"/>
      <c r="L286" s="20"/>
      <c r="M286" s="38"/>
      <c r="N286" s="38">
        <v>29.7</v>
      </c>
      <c r="O286" s="99"/>
      <c r="P286" s="38"/>
      <c r="Q286" s="72"/>
      <c r="S286" s="68">
        <f t="shared" si="26"/>
        <v>29.7</v>
      </c>
      <c r="T286" s="68">
        <f t="shared" si="27"/>
        <v>0</v>
      </c>
      <c r="U286" s="68">
        <f t="shared" si="28"/>
        <v>0</v>
      </c>
      <c r="V286" s="68">
        <f t="shared" si="29"/>
        <v>0</v>
      </c>
    </row>
    <row r="287" spans="1:22">
      <c r="A287" s="28"/>
      <c r="B287" s="51" t="s">
        <v>1393</v>
      </c>
      <c r="C287" s="1"/>
      <c r="D287" s="39">
        <f t="shared" si="24"/>
        <v>29.7</v>
      </c>
      <c r="E287" s="3" t="s">
        <v>1142</v>
      </c>
      <c r="F287" s="27">
        <f t="shared" si="25"/>
        <v>29.7</v>
      </c>
      <c r="G287" s="39">
        <v>0</v>
      </c>
      <c r="H287" s="39">
        <v>0</v>
      </c>
      <c r="I287" s="39">
        <v>0</v>
      </c>
      <c r="J287" s="20"/>
      <c r="K287" s="20"/>
      <c r="L287" s="20"/>
      <c r="M287" s="38"/>
      <c r="N287" s="28"/>
      <c r="O287" s="98">
        <v>29.7</v>
      </c>
      <c r="P287" s="28"/>
      <c r="Q287" s="71"/>
      <c r="S287" s="68">
        <f t="shared" si="26"/>
        <v>29.7</v>
      </c>
      <c r="T287" s="68">
        <f t="shared" si="27"/>
        <v>0</v>
      </c>
      <c r="U287" s="68">
        <f t="shared" si="28"/>
        <v>0</v>
      </c>
      <c r="V287" s="68">
        <f t="shared" si="29"/>
        <v>0</v>
      </c>
    </row>
    <row r="288" spans="1:22">
      <c r="A288" s="28" t="s">
        <v>1143</v>
      </c>
      <c r="B288" s="51" t="s">
        <v>819</v>
      </c>
      <c r="C288" s="37" t="s">
        <v>619</v>
      </c>
      <c r="D288" s="39">
        <f t="shared" si="24"/>
        <v>29.6</v>
      </c>
      <c r="E288" s="3" t="s">
        <v>1143</v>
      </c>
      <c r="F288" s="27">
        <f t="shared" si="25"/>
        <v>29.6</v>
      </c>
      <c r="G288" s="39">
        <v>0</v>
      </c>
      <c r="H288" s="39">
        <v>0</v>
      </c>
      <c r="I288" s="39">
        <v>0</v>
      </c>
      <c r="J288" s="20"/>
      <c r="K288" s="20"/>
      <c r="L288" s="20"/>
      <c r="M288" s="38"/>
      <c r="N288" s="38">
        <v>29.6</v>
      </c>
      <c r="O288" s="99"/>
      <c r="P288" s="38"/>
      <c r="Q288" s="72"/>
      <c r="S288" s="68">
        <f t="shared" si="26"/>
        <v>29.6</v>
      </c>
      <c r="T288" s="68">
        <f t="shared" si="27"/>
        <v>0</v>
      </c>
      <c r="U288" s="68">
        <f t="shared" si="28"/>
        <v>0</v>
      </c>
      <c r="V288" s="68">
        <f t="shared" si="29"/>
        <v>0</v>
      </c>
    </row>
    <row r="289" spans="1:22">
      <c r="A289" s="28" t="s">
        <v>1144</v>
      </c>
      <c r="B289" s="51" t="s">
        <v>889</v>
      </c>
      <c r="C289" s="37" t="s">
        <v>67</v>
      </c>
      <c r="D289" s="39">
        <f t="shared" si="24"/>
        <v>28.6</v>
      </c>
      <c r="E289" s="3" t="s">
        <v>1144</v>
      </c>
      <c r="F289" s="27">
        <f t="shared" si="25"/>
        <v>28.6</v>
      </c>
      <c r="G289" s="39">
        <v>0</v>
      </c>
      <c r="H289" s="39">
        <v>0</v>
      </c>
      <c r="I289" s="39">
        <v>0</v>
      </c>
      <c r="J289" s="20"/>
      <c r="K289" s="20"/>
      <c r="L289" s="20"/>
      <c r="M289" s="38"/>
      <c r="N289" s="38">
        <v>28.6</v>
      </c>
      <c r="O289" s="99"/>
      <c r="P289" s="38"/>
      <c r="Q289" s="72"/>
      <c r="S289" s="68">
        <f t="shared" si="26"/>
        <v>28.6</v>
      </c>
      <c r="T289" s="68">
        <f t="shared" si="27"/>
        <v>0</v>
      </c>
      <c r="U289" s="68">
        <f t="shared" si="28"/>
        <v>0</v>
      </c>
      <c r="V289" s="68">
        <f t="shared" si="29"/>
        <v>0</v>
      </c>
    </row>
    <row r="290" spans="1:22">
      <c r="A290" s="28" t="s">
        <v>1145</v>
      </c>
      <c r="B290" s="51" t="s">
        <v>937</v>
      </c>
      <c r="C290" s="37" t="s">
        <v>232</v>
      </c>
      <c r="D290" s="39">
        <f t="shared" si="24"/>
        <v>28</v>
      </c>
      <c r="E290" s="3" t="s">
        <v>1145</v>
      </c>
      <c r="F290" s="27">
        <f t="shared" si="25"/>
        <v>28</v>
      </c>
      <c r="G290" s="39">
        <v>0</v>
      </c>
      <c r="H290" s="39">
        <v>0</v>
      </c>
      <c r="I290" s="39">
        <v>0</v>
      </c>
      <c r="J290" s="20"/>
      <c r="K290" s="20"/>
      <c r="L290" s="20"/>
      <c r="M290" s="38"/>
      <c r="N290" s="38">
        <v>28</v>
      </c>
      <c r="O290" s="99"/>
      <c r="P290" s="38"/>
      <c r="Q290" s="72"/>
      <c r="S290" s="68">
        <f t="shared" si="26"/>
        <v>28</v>
      </c>
      <c r="T290" s="68">
        <f t="shared" si="27"/>
        <v>0</v>
      </c>
      <c r="U290" s="68">
        <f t="shared" si="28"/>
        <v>0</v>
      </c>
      <c r="V290" s="68">
        <f t="shared" si="29"/>
        <v>0</v>
      </c>
    </row>
    <row r="291" spans="1:22">
      <c r="A291" s="28" t="s">
        <v>1146</v>
      </c>
      <c r="B291" s="51" t="s">
        <v>675</v>
      </c>
      <c r="C291" s="37" t="s">
        <v>676</v>
      </c>
      <c r="D291" s="39">
        <f t="shared" si="24"/>
        <v>27.8</v>
      </c>
      <c r="E291" s="3" t="s">
        <v>1146</v>
      </c>
      <c r="F291" s="27">
        <f t="shared" si="25"/>
        <v>27.8</v>
      </c>
      <c r="G291" s="39">
        <v>0</v>
      </c>
      <c r="H291" s="39">
        <v>0</v>
      </c>
      <c r="I291" s="39">
        <v>0</v>
      </c>
      <c r="J291" s="20"/>
      <c r="K291" s="20"/>
      <c r="L291" s="20"/>
      <c r="M291" s="38"/>
      <c r="N291" s="38">
        <v>27.8</v>
      </c>
      <c r="O291" s="99"/>
      <c r="P291" s="38"/>
      <c r="Q291" s="72"/>
      <c r="S291" s="68">
        <f t="shared" si="26"/>
        <v>27.8</v>
      </c>
      <c r="T291" s="68">
        <f t="shared" si="27"/>
        <v>0</v>
      </c>
      <c r="U291" s="68">
        <f t="shared" si="28"/>
        <v>0</v>
      </c>
      <c r="V291" s="68">
        <f t="shared" si="29"/>
        <v>0</v>
      </c>
    </row>
    <row r="292" spans="1:22">
      <c r="A292" s="28"/>
      <c r="B292" s="36" t="s">
        <v>821</v>
      </c>
      <c r="C292" s="37" t="s">
        <v>646</v>
      </c>
      <c r="D292" s="39">
        <f t="shared" si="24"/>
        <v>27.8</v>
      </c>
      <c r="E292" s="3" t="s">
        <v>1146</v>
      </c>
      <c r="F292" s="27">
        <f t="shared" si="25"/>
        <v>27.8</v>
      </c>
      <c r="G292" s="39">
        <v>0</v>
      </c>
      <c r="H292" s="39">
        <v>0</v>
      </c>
      <c r="I292" s="39">
        <v>0</v>
      </c>
      <c r="J292" s="20"/>
      <c r="K292" s="20"/>
      <c r="L292" s="20"/>
      <c r="M292" s="38"/>
      <c r="N292" s="38">
        <v>27.8</v>
      </c>
      <c r="O292" s="99"/>
      <c r="P292" s="38"/>
      <c r="Q292" s="72"/>
      <c r="S292" s="68">
        <f t="shared" si="26"/>
        <v>27.8</v>
      </c>
      <c r="T292" s="68">
        <f t="shared" si="27"/>
        <v>0</v>
      </c>
      <c r="U292" s="68">
        <f t="shared" si="28"/>
        <v>0</v>
      </c>
      <c r="V292" s="68">
        <f t="shared" si="29"/>
        <v>0</v>
      </c>
    </row>
    <row r="293" spans="1:22">
      <c r="A293" s="28" t="s">
        <v>1147</v>
      </c>
      <c r="B293" s="51" t="s">
        <v>993</v>
      </c>
      <c r="C293" s="4"/>
      <c r="D293" s="39">
        <f t="shared" si="24"/>
        <v>27.7</v>
      </c>
      <c r="E293" s="3" t="s">
        <v>1147</v>
      </c>
      <c r="F293" s="27">
        <f t="shared" si="25"/>
        <v>27.7</v>
      </c>
      <c r="G293" s="39">
        <v>0</v>
      </c>
      <c r="H293" s="39">
        <v>0</v>
      </c>
      <c r="I293" s="39">
        <v>0</v>
      </c>
      <c r="J293" s="20"/>
      <c r="K293" s="20"/>
      <c r="L293" s="20"/>
      <c r="M293" s="38"/>
      <c r="N293" s="38">
        <v>27.7</v>
      </c>
      <c r="O293" s="99"/>
      <c r="P293" s="38"/>
      <c r="Q293" s="72"/>
      <c r="S293" s="68">
        <f t="shared" si="26"/>
        <v>27.7</v>
      </c>
      <c r="T293" s="68">
        <f t="shared" si="27"/>
        <v>0</v>
      </c>
      <c r="U293" s="68">
        <f t="shared" si="28"/>
        <v>0</v>
      </c>
      <c r="V293" s="68">
        <f t="shared" si="29"/>
        <v>0</v>
      </c>
    </row>
    <row r="294" spans="1:22">
      <c r="A294" s="28" t="s">
        <v>1148</v>
      </c>
      <c r="B294" s="51" t="s">
        <v>1394</v>
      </c>
      <c r="C294" s="37" t="s">
        <v>1294</v>
      </c>
      <c r="D294" s="39">
        <f t="shared" si="24"/>
        <v>27.5</v>
      </c>
      <c r="E294" s="3" t="s">
        <v>1148</v>
      </c>
      <c r="F294" s="27">
        <f t="shared" si="25"/>
        <v>27.5</v>
      </c>
      <c r="G294" s="39">
        <v>0</v>
      </c>
      <c r="H294" s="39">
        <v>0</v>
      </c>
      <c r="I294" s="39">
        <v>0</v>
      </c>
      <c r="J294" s="20"/>
      <c r="K294" s="20"/>
      <c r="L294" s="20"/>
      <c r="M294" s="38"/>
      <c r="N294" s="28"/>
      <c r="O294" s="98">
        <v>27.5</v>
      </c>
      <c r="P294" s="28"/>
      <c r="Q294" s="71"/>
      <c r="S294" s="68">
        <f t="shared" si="26"/>
        <v>27.5</v>
      </c>
      <c r="T294" s="68">
        <f t="shared" si="27"/>
        <v>0</v>
      </c>
      <c r="U294" s="68">
        <f t="shared" si="28"/>
        <v>0</v>
      </c>
      <c r="V294" s="68">
        <f t="shared" si="29"/>
        <v>0</v>
      </c>
    </row>
    <row r="295" spans="1:22">
      <c r="A295" s="28" t="s">
        <v>1149</v>
      </c>
      <c r="B295" s="1" t="s">
        <v>55</v>
      </c>
      <c r="C295" s="4" t="s">
        <v>65</v>
      </c>
      <c r="D295" s="39">
        <f t="shared" si="24"/>
        <v>26.8</v>
      </c>
      <c r="E295" s="3" t="s">
        <v>1149</v>
      </c>
      <c r="F295" s="27">
        <f t="shared" si="25"/>
        <v>26.8</v>
      </c>
      <c r="G295" s="39">
        <v>0</v>
      </c>
      <c r="H295" s="39">
        <v>0</v>
      </c>
      <c r="I295" s="39">
        <v>0</v>
      </c>
      <c r="J295" s="28">
        <v>26.8</v>
      </c>
      <c r="K295" s="28"/>
      <c r="L295" s="38"/>
      <c r="M295" s="38"/>
      <c r="N295" s="28"/>
      <c r="O295" s="98"/>
      <c r="P295" s="28"/>
      <c r="Q295" s="70"/>
      <c r="S295" s="68">
        <f t="shared" si="26"/>
        <v>26.8</v>
      </c>
      <c r="T295" s="68">
        <f t="shared" si="27"/>
        <v>0</v>
      </c>
      <c r="U295" s="68">
        <f t="shared" si="28"/>
        <v>0</v>
      </c>
      <c r="V295" s="68">
        <f t="shared" si="29"/>
        <v>0</v>
      </c>
    </row>
    <row r="296" spans="1:22">
      <c r="A296" s="28" t="s">
        <v>1150</v>
      </c>
      <c r="B296" s="36" t="s">
        <v>995</v>
      </c>
      <c r="C296" s="4" t="s">
        <v>64</v>
      </c>
      <c r="D296" s="39">
        <f t="shared" si="24"/>
        <v>26.7</v>
      </c>
      <c r="E296" s="3" t="s">
        <v>1150</v>
      </c>
      <c r="F296" s="27">
        <f t="shared" si="25"/>
        <v>26.7</v>
      </c>
      <c r="G296" s="39">
        <v>0</v>
      </c>
      <c r="H296" s="39">
        <v>0</v>
      </c>
      <c r="I296" s="39">
        <v>0</v>
      </c>
      <c r="J296" s="20"/>
      <c r="K296" s="20"/>
      <c r="L296" s="20"/>
      <c r="M296" s="38"/>
      <c r="N296" s="38">
        <v>26.7</v>
      </c>
      <c r="O296" s="99"/>
      <c r="P296" s="38"/>
      <c r="Q296" s="72"/>
      <c r="S296" s="68">
        <f t="shared" si="26"/>
        <v>26.7</v>
      </c>
      <c r="T296" s="68">
        <f t="shared" si="27"/>
        <v>0</v>
      </c>
      <c r="U296" s="68">
        <f t="shared" si="28"/>
        <v>0</v>
      </c>
      <c r="V296" s="68">
        <f t="shared" si="29"/>
        <v>0</v>
      </c>
    </row>
    <row r="297" spans="1:22">
      <c r="A297" s="28" t="s">
        <v>1151</v>
      </c>
      <c r="B297" s="51" t="s">
        <v>997</v>
      </c>
      <c r="C297" s="4" t="s">
        <v>64</v>
      </c>
      <c r="D297" s="39">
        <f t="shared" si="24"/>
        <v>26.6</v>
      </c>
      <c r="E297" s="3" t="s">
        <v>1151</v>
      </c>
      <c r="F297" s="27">
        <f t="shared" si="25"/>
        <v>26.6</v>
      </c>
      <c r="G297" s="39">
        <v>0</v>
      </c>
      <c r="H297" s="39">
        <v>0</v>
      </c>
      <c r="I297" s="39">
        <v>0</v>
      </c>
      <c r="J297" s="20"/>
      <c r="K297" s="20"/>
      <c r="L297" s="20"/>
      <c r="M297" s="38"/>
      <c r="N297" s="38">
        <v>25.6</v>
      </c>
      <c r="O297" s="99"/>
      <c r="P297" s="38">
        <v>1</v>
      </c>
      <c r="Q297" s="72"/>
      <c r="S297" s="68">
        <f t="shared" si="26"/>
        <v>25.6</v>
      </c>
      <c r="T297" s="68">
        <f t="shared" si="27"/>
        <v>1</v>
      </c>
      <c r="U297" s="68">
        <f t="shared" si="28"/>
        <v>0</v>
      </c>
      <c r="V297" s="68">
        <f t="shared" si="29"/>
        <v>0</v>
      </c>
    </row>
    <row r="298" spans="1:22">
      <c r="A298" s="28" t="s">
        <v>1152</v>
      </c>
      <c r="B298" s="36" t="s">
        <v>891</v>
      </c>
      <c r="C298" s="37" t="s">
        <v>64</v>
      </c>
      <c r="D298" s="39">
        <f t="shared" si="24"/>
        <v>26.3</v>
      </c>
      <c r="E298" s="3" t="s">
        <v>1152</v>
      </c>
      <c r="F298" s="27">
        <f t="shared" si="25"/>
        <v>26.3</v>
      </c>
      <c r="G298" s="39">
        <v>0</v>
      </c>
      <c r="H298" s="39">
        <v>0</v>
      </c>
      <c r="I298" s="39">
        <v>0</v>
      </c>
      <c r="J298" s="20"/>
      <c r="K298" s="20"/>
      <c r="L298" s="20"/>
      <c r="M298" s="38"/>
      <c r="N298" s="38">
        <v>26.3</v>
      </c>
      <c r="O298" s="99"/>
      <c r="P298" s="38"/>
      <c r="Q298" s="72"/>
      <c r="S298" s="68">
        <f t="shared" si="26"/>
        <v>26.3</v>
      </c>
      <c r="T298" s="68">
        <f t="shared" si="27"/>
        <v>0</v>
      </c>
      <c r="U298" s="68">
        <f t="shared" si="28"/>
        <v>0</v>
      </c>
      <c r="V298" s="68">
        <f t="shared" si="29"/>
        <v>0</v>
      </c>
    </row>
    <row r="299" spans="1:22">
      <c r="A299" s="28" t="s">
        <v>1153</v>
      </c>
      <c r="B299" s="51" t="s">
        <v>437</v>
      </c>
      <c r="C299" s="4" t="s">
        <v>64</v>
      </c>
      <c r="D299" s="39">
        <f t="shared" si="24"/>
        <v>26.2</v>
      </c>
      <c r="E299" s="3" t="s">
        <v>1153</v>
      </c>
      <c r="F299" s="27">
        <f t="shared" si="25"/>
        <v>26.2</v>
      </c>
      <c r="G299" s="39">
        <v>0</v>
      </c>
      <c r="H299" s="39">
        <v>0</v>
      </c>
      <c r="I299" s="39">
        <v>0</v>
      </c>
      <c r="J299" s="28"/>
      <c r="K299" s="28"/>
      <c r="L299" s="38">
        <v>26.2</v>
      </c>
      <c r="M299" s="38"/>
      <c r="N299" s="28"/>
      <c r="O299" s="98"/>
      <c r="P299" s="28"/>
      <c r="Q299" s="70"/>
      <c r="S299" s="68">
        <f t="shared" si="26"/>
        <v>26.2</v>
      </c>
      <c r="T299" s="68">
        <f t="shared" si="27"/>
        <v>0</v>
      </c>
      <c r="U299" s="68">
        <f t="shared" si="28"/>
        <v>0</v>
      </c>
      <c r="V299" s="68">
        <f t="shared" si="29"/>
        <v>0</v>
      </c>
    </row>
    <row r="300" spans="1:22">
      <c r="A300" s="28" t="s">
        <v>1154</v>
      </c>
      <c r="B300" s="51" t="s">
        <v>823</v>
      </c>
      <c r="C300" s="4"/>
      <c r="D300" s="39">
        <f t="shared" si="24"/>
        <v>26</v>
      </c>
      <c r="E300" s="3" t="s">
        <v>1154</v>
      </c>
      <c r="F300" s="27">
        <f t="shared" si="25"/>
        <v>26</v>
      </c>
      <c r="G300" s="39">
        <v>0</v>
      </c>
      <c r="H300" s="39">
        <v>0</v>
      </c>
      <c r="I300" s="39">
        <v>0</v>
      </c>
      <c r="J300" s="20"/>
      <c r="K300" s="20"/>
      <c r="L300" s="20"/>
      <c r="M300" s="38"/>
      <c r="N300" s="38">
        <v>26</v>
      </c>
      <c r="O300" s="99"/>
      <c r="P300" s="38"/>
      <c r="Q300" s="72"/>
      <c r="S300" s="68">
        <f t="shared" si="26"/>
        <v>26</v>
      </c>
      <c r="T300" s="68">
        <f t="shared" si="27"/>
        <v>0</v>
      </c>
      <c r="U300" s="68">
        <f t="shared" si="28"/>
        <v>0</v>
      </c>
      <c r="V300" s="68">
        <f t="shared" si="29"/>
        <v>0</v>
      </c>
    </row>
    <row r="301" spans="1:22">
      <c r="A301" s="28" t="s">
        <v>1155</v>
      </c>
      <c r="B301" s="36" t="s">
        <v>939</v>
      </c>
      <c r="C301" s="37" t="s">
        <v>664</v>
      </c>
      <c r="D301" s="39">
        <f t="shared" si="24"/>
        <v>25.9</v>
      </c>
      <c r="E301" s="3" t="s">
        <v>1155</v>
      </c>
      <c r="F301" s="27">
        <f t="shared" si="25"/>
        <v>25.9</v>
      </c>
      <c r="G301" s="39">
        <v>0</v>
      </c>
      <c r="H301" s="39">
        <v>0</v>
      </c>
      <c r="I301" s="39">
        <v>0</v>
      </c>
      <c r="J301" s="20"/>
      <c r="K301" s="20"/>
      <c r="L301" s="20"/>
      <c r="M301" s="38"/>
      <c r="N301" s="38">
        <v>25.9</v>
      </c>
      <c r="O301" s="99"/>
      <c r="P301" s="38"/>
      <c r="Q301" s="72"/>
      <c r="S301" s="68">
        <f t="shared" si="26"/>
        <v>25.9</v>
      </c>
      <c r="T301" s="68">
        <f t="shared" si="27"/>
        <v>0</v>
      </c>
      <c r="U301" s="68">
        <f t="shared" si="28"/>
        <v>0</v>
      </c>
      <c r="V301" s="68">
        <f t="shared" si="29"/>
        <v>0</v>
      </c>
    </row>
    <row r="302" spans="1:22">
      <c r="A302" s="28" t="s">
        <v>1156</v>
      </c>
      <c r="B302" s="51" t="s">
        <v>1293</v>
      </c>
      <c r="C302" s="37" t="s">
        <v>1294</v>
      </c>
      <c r="D302" s="39">
        <f t="shared" si="24"/>
        <v>25.3</v>
      </c>
      <c r="E302" s="3" t="s">
        <v>1156</v>
      </c>
      <c r="F302" s="27">
        <f t="shared" si="25"/>
        <v>25.3</v>
      </c>
      <c r="G302" s="39">
        <v>0</v>
      </c>
      <c r="H302" s="39">
        <v>0</v>
      </c>
      <c r="I302" s="39">
        <v>0</v>
      </c>
      <c r="J302" s="20"/>
      <c r="K302" s="20"/>
      <c r="L302" s="20"/>
      <c r="M302" s="38"/>
      <c r="N302" s="28"/>
      <c r="O302" s="98">
        <v>25.3</v>
      </c>
      <c r="P302" s="28"/>
      <c r="Q302" s="71"/>
      <c r="S302" s="68">
        <f t="shared" si="26"/>
        <v>25.3</v>
      </c>
      <c r="T302" s="68">
        <f t="shared" si="27"/>
        <v>0</v>
      </c>
      <c r="U302" s="68">
        <f t="shared" si="28"/>
        <v>0</v>
      </c>
      <c r="V302" s="68">
        <f t="shared" si="29"/>
        <v>0</v>
      </c>
    </row>
    <row r="303" spans="1:22">
      <c r="A303" s="28"/>
      <c r="B303" s="51" t="s">
        <v>1396</v>
      </c>
      <c r="C303" s="37" t="s">
        <v>653</v>
      </c>
      <c r="D303" s="39">
        <f t="shared" si="24"/>
        <v>25.3</v>
      </c>
      <c r="E303" s="3" t="s">
        <v>1156</v>
      </c>
      <c r="F303" s="27">
        <f t="shared" si="25"/>
        <v>25.3</v>
      </c>
      <c r="G303" s="39">
        <v>0</v>
      </c>
      <c r="H303" s="39">
        <v>0</v>
      </c>
      <c r="I303" s="39">
        <v>0</v>
      </c>
      <c r="J303" s="20"/>
      <c r="K303" s="20"/>
      <c r="L303" s="20"/>
      <c r="M303" s="38"/>
      <c r="N303" s="28"/>
      <c r="O303" s="98">
        <v>25.3</v>
      </c>
      <c r="P303" s="28"/>
      <c r="Q303" s="71"/>
      <c r="S303" s="68">
        <f t="shared" si="26"/>
        <v>25.3</v>
      </c>
      <c r="T303" s="68">
        <f t="shared" si="27"/>
        <v>0</v>
      </c>
      <c r="U303" s="68">
        <f t="shared" si="28"/>
        <v>0</v>
      </c>
      <c r="V303" s="68">
        <f t="shared" si="29"/>
        <v>0</v>
      </c>
    </row>
    <row r="304" spans="1:22">
      <c r="A304" s="28" t="s">
        <v>1157</v>
      </c>
      <c r="B304" s="36" t="s">
        <v>999</v>
      </c>
      <c r="C304" s="4" t="s">
        <v>625</v>
      </c>
      <c r="D304" s="39">
        <f t="shared" si="24"/>
        <v>24.6</v>
      </c>
      <c r="E304" s="3" t="s">
        <v>1157</v>
      </c>
      <c r="F304" s="27">
        <f t="shared" si="25"/>
        <v>24.6</v>
      </c>
      <c r="G304" s="39">
        <v>0</v>
      </c>
      <c r="H304" s="39">
        <v>0</v>
      </c>
      <c r="I304" s="39">
        <v>0</v>
      </c>
      <c r="J304" s="20"/>
      <c r="K304" s="20"/>
      <c r="L304" s="20"/>
      <c r="M304" s="38"/>
      <c r="N304" s="38">
        <v>24.6</v>
      </c>
      <c r="O304" s="99"/>
      <c r="P304" s="38"/>
      <c r="Q304" s="72"/>
      <c r="S304" s="68">
        <f t="shared" si="26"/>
        <v>24.6</v>
      </c>
      <c r="T304" s="68">
        <f t="shared" si="27"/>
        <v>0</v>
      </c>
      <c r="U304" s="68">
        <f t="shared" si="28"/>
        <v>0</v>
      </c>
      <c r="V304" s="68">
        <f t="shared" si="29"/>
        <v>0</v>
      </c>
    </row>
    <row r="305" spans="1:22">
      <c r="A305" s="28" t="s">
        <v>1158</v>
      </c>
      <c r="B305" s="36" t="s">
        <v>825</v>
      </c>
      <c r="C305" s="37" t="s">
        <v>619</v>
      </c>
      <c r="D305" s="39">
        <f t="shared" si="24"/>
        <v>24.1</v>
      </c>
      <c r="E305" s="3" t="s">
        <v>1158</v>
      </c>
      <c r="F305" s="27">
        <f t="shared" si="25"/>
        <v>24.1</v>
      </c>
      <c r="G305" s="39">
        <v>0</v>
      </c>
      <c r="H305" s="39">
        <v>0</v>
      </c>
      <c r="I305" s="39">
        <v>0</v>
      </c>
      <c r="J305" s="20"/>
      <c r="K305" s="20"/>
      <c r="L305" s="20"/>
      <c r="M305" s="38"/>
      <c r="N305" s="38">
        <v>24.1</v>
      </c>
      <c r="O305" s="99"/>
      <c r="P305" s="38"/>
      <c r="Q305" s="72"/>
      <c r="S305" s="68">
        <f t="shared" si="26"/>
        <v>24.1</v>
      </c>
      <c r="T305" s="68">
        <f t="shared" si="27"/>
        <v>0</v>
      </c>
      <c r="U305" s="68">
        <f t="shared" si="28"/>
        <v>0</v>
      </c>
      <c r="V305" s="68">
        <f t="shared" si="29"/>
        <v>0</v>
      </c>
    </row>
    <row r="306" spans="1:22">
      <c r="A306" s="28" t="s">
        <v>1159</v>
      </c>
      <c r="B306" s="51" t="s">
        <v>893</v>
      </c>
      <c r="C306" s="37" t="s">
        <v>243</v>
      </c>
      <c r="D306" s="39">
        <f t="shared" si="24"/>
        <v>24</v>
      </c>
      <c r="E306" s="3" t="s">
        <v>1159</v>
      </c>
      <c r="F306" s="27">
        <f t="shared" si="25"/>
        <v>24</v>
      </c>
      <c r="G306" s="39">
        <v>0</v>
      </c>
      <c r="H306" s="39">
        <v>0</v>
      </c>
      <c r="I306" s="39">
        <v>0</v>
      </c>
      <c r="J306" s="20"/>
      <c r="K306" s="20"/>
      <c r="L306" s="20"/>
      <c r="M306" s="38"/>
      <c r="N306" s="38">
        <v>24</v>
      </c>
      <c r="O306" s="99"/>
      <c r="P306" s="38"/>
      <c r="Q306" s="72"/>
      <c r="S306" s="68">
        <f t="shared" si="26"/>
        <v>24</v>
      </c>
      <c r="T306" s="68">
        <f t="shared" si="27"/>
        <v>0</v>
      </c>
      <c r="U306" s="68">
        <f t="shared" si="28"/>
        <v>0</v>
      </c>
      <c r="V306" s="68">
        <f t="shared" si="29"/>
        <v>0</v>
      </c>
    </row>
    <row r="307" spans="1:22">
      <c r="A307" s="28" t="s">
        <v>1160</v>
      </c>
      <c r="B307" s="51" t="s">
        <v>941</v>
      </c>
      <c r="C307" s="37" t="s">
        <v>653</v>
      </c>
      <c r="D307" s="39">
        <f t="shared" si="24"/>
        <v>23.8</v>
      </c>
      <c r="E307" s="3" t="s">
        <v>1160</v>
      </c>
      <c r="F307" s="27">
        <f t="shared" si="25"/>
        <v>23.8</v>
      </c>
      <c r="G307" s="39">
        <v>0</v>
      </c>
      <c r="H307" s="39">
        <v>0</v>
      </c>
      <c r="I307" s="39">
        <v>0</v>
      </c>
      <c r="J307" s="20"/>
      <c r="K307" s="20"/>
      <c r="L307" s="20"/>
      <c r="M307" s="38"/>
      <c r="N307" s="38">
        <v>23.8</v>
      </c>
      <c r="O307" s="99"/>
      <c r="P307" s="38"/>
      <c r="Q307" s="72"/>
      <c r="S307" s="68">
        <f t="shared" si="26"/>
        <v>23.8</v>
      </c>
      <c r="T307" s="68">
        <f t="shared" si="27"/>
        <v>0</v>
      </c>
      <c r="U307" s="68">
        <f t="shared" si="28"/>
        <v>0</v>
      </c>
      <c r="V307" s="68">
        <f t="shared" si="29"/>
        <v>0</v>
      </c>
    </row>
    <row r="308" spans="1:22">
      <c r="A308" s="28" t="s">
        <v>1161</v>
      </c>
      <c r="B308" s="36" t="s">
        <v>679</v>
      </c>
      <c r="C308" s="37" t="s">
        <v>625</v>
      </c>
      <c r="D308" s="39">
        <f t="shared" si="24"/>
        <v>23.7</v>
      </c>
      <c r="E308" s="3" t="s">
        <v>1161</v>
      </c>
      <c r="F308" s="27">
        <f t="shared" si="25"/>
        <v>23.7</v>
      </c>
      <c r="G308" s="39">
        <v>0</v>
      </c>
      <c r="H308" s="39">
        <v>0</v>
      </c>
      <c r="I308" s="39">
        <v>0</v>
      </c>
      <c r="J308" s="20"/>
      <c r="K308" s="20"/>
      <c r="L308" s="20"/>
      <c r="M308" s="38"/>
      <c r="N308" s="38">
        <v>23.7</v>
      </c>
      <c r="O308" s="99"/>
      <c r="P308" s="38"/>
      <c r="Q308" s="72"/>
      <c r="S308" s="68">
        <f t="shared" si="26"/>
        <v>23.7</v>
      </c>
      <c r="T308" s="68">
        <f t="shared" si="27"/>
        <v>0</v>
      </c>
      <c r="U308" s="68">
        <f t="shared" si="28"/>
        <v>0</v>
      </c>
      <c r="V308" s="68">
        <f t="shared" si="29"/>
        <v>0</v>
      </c>
    </row>
    <row r="309" spans="1:22">
      <c r="A309" s="28" t="s">
        <v>1162</v>
      </c>
      <c r="B309" s="51" t="s">
        <v>1001</v>
      </c>
      <c r="C309" s="4" t="s">
        <v>625</v>
      </c>
      <c r="D309" s="39">
        <f t="shared" si="24"/>
        <v>23.6</v>
      </c>
      <c r="E309" s="3" t="s">
        <v>1162</v>
      </c>
      <c r="F309" s="27">
        <f t="shared" si="25"/>
        <v>23.6</v>
      </c>
      <c r="G309" s="39">
        <v>0</v>
      </c>
      <c r="H309" s="39">
        <v>0</v>
      </c>
      <c r="I309" s="39">
        <v>0</v>
      </c>
      <c r="J309" s="20"/>
      <c r="K309" s="20"/>
      <c r="L309" s="20"/>
      <c r="M309" s="38"/>
      <c r="N309" s="38">
        <v>23.6</v>
      </c>
      <c r="O309" s="99"/>
      <c r="P309" s="38"/>
      <c r="Q309" s="72"/>
      <c r="S309" s="68">
        <f t="shared" si="26"/>
        <v>23.6</v>
      </c>
      <c r="T309" s="68">
        <f t="shared" si="27"/>
        <v>0</v>
      </c>
      <c r="U309" s="68">
        <f t="shared" si="28"/>
        <v>0</v>
      </c>
      <c r="V309" s="68">
        <f t="shared" si="29"/>
        <v>0</v>
      </c>
    </row>
    <row r="310" spans="1:22">
      <c r="A310" s="28" t="s">
        <v>1163</v>
      </c>
      <c r="B310" s="51" t="s">
        <v>1238</v>
      </c>
      <c r="C310" s="37" t="s">
        <v>614</v>
      </c>
      <c r="D310" s="39">
        <f t="shared" si="24"/>
        <v>23.4</v>
      </c>
      <c r="E310" s="3" t="s">
        <v>1163</v>
      </c>
      <c r="F310" s="27">
        <f t="shared" si="25"/>
        <v>23.4</v>
      </c>
      <c r="G310" s="39">
        <v>0</v>
      </c>
      <c r="H310" s="39">
        <v>0</v>
      </c>
      <c r="I310" s="39">
        <v>0</v>
      </c>
      <c r="J310" s="20"/>
      <c r="K310" s="20"/>
      <c r="L310" s="20"/>
      <c r="M310" s="38"/>
      <c r="N310" s="28"/>
      <c r="O310" s="98">
        <v>23.4</v>
      </c>
      <c r="P310" s="28"/>
      <c r="Q310" s="71"/>
      <c r="S310" s="68">
        <f t="shared" si="26"/>
        <v>23.4</v>
      </c>
      <c r="T310" s="68">
        <f t="shared" si="27"/>
        <v>0</v>
      </c>
      <c r="U310" s="68">
        <f t="shared" si="28"/>
        <v>0</v>
      </c>
      <c r="V310" s="68">
        <f t="shared" si="29"/>
        <v>0</v>
      </c>
    </row>
    <row r="311" spans="1:22">
      <c r="A311" s="28" t="s">
        <v>1164</v>
      </c>
      <c r="B311" s="51" t="s">
        <v>361</v>
      </c>
      <c r="C311" s="4" t="s">
        <v>63</v>
      </c>
      <c r="D311" s="39">
        <f t="shared" si="24"/>
        <v>23</v>
      </c>
      <c r="E311" s="3" t="s">
        <v>1164</v>
      </c>
      <c r="F311" s="27">
        <f t="shared" si="25"/>
        <v>23</v>
      </c>
      <c r="G311" s="39">
        <v>0</v>
      </c>
      <c r="H311" s="39">
        <v>0</v>
      </c>
      <c r="I311" s="39">
        <v>0</v>
      </c>
      <c r="J311" s="28"/>
      <c r="K311" s="28"/>
      <c r="L311" s="38">
        <v>23</v>
      </c>
      <c r="M311" s="38"/>
      <c r="N311" s="28"/>
      <c r="O311" s="98"/>
      <c r="P311" s="28"/>
      <c r="Q311" s="70"/>
      <c r="S311" s="68">
        <f t="shared" si="26"/>
        <v>23</v>
      </c>
      <c r="T311" s="68">
        <f t="shared" si="27"/>
        <v>0</v>
      </c>
      <c r="U311" s="68">
        <f t="shared" si="28"/>
        <v>0</v>
      </c>
      <c r="V311" s="68">
        <f t="shared" si="29"/>
        <v>0</v>
      </c>
    </row>
    <row r="312" spans="1:22">
      <c r="A312" s="28" t="s">
        <v>1165</v>
      </c>
      <c r="B312" s="51" t="s">
        <v>440</v>
      </c>
      <c r="C312" s="4" t="s">
        <v>67</v>
      </c>
      <c r="D312" s="39">
        <f t="shared" si="24"/>
        <v>22.700000000000003</v>
      </c>
      <c r="E312" s="3" t="s">
        <v>1165</v>
      </c>
      <c r="F312" s="27">
        <f t="shared" si="25"/>
        <v>22.700000000000003</v>
      </c>
      <c r="G312" s="39">
        <v>0</v>
      </c>
      <c r="H312" s="39">
        <v>0</v>
      </c>
      <c r="I312" s="39">
        <v>0</v>
      </c>
      <c r="J312" s="28"/>
      <c r="K312" s="28"/>
      <c r="L312" s="38">
        <v>11.8</v>
      </c>
      <c r="M312" s="38"/>
      <c r="N312" s="28"/>
      <c r="O312" s="98">
        <v>10.9</v>
      </c>
      <c r="P312" s="28"/>
      <c r="Q312" s="70"/>
      <c r="S312" s="68">
        <f t="shared" si="26"/>
        <v>11.8</v>
      </c>
      <c r="T312" s="68">
        <f t="shared" si="27"/>
        <v>10.9</v>
      </c>
      <c r="U312" s="68">
        <f t="shared" si="28"/>
        <v>0</v>
      </c>
      <c r="V312" s="68">
        <f t="shared" si="29"/>
        <v>0</v>
      </c>
    </row>
    <row r="313" spans="1:22">
      <c r="A313" s="28" t="s">
        <v>1166</v>
      </c>
      <c r="B313" s="36" t="s">
        <v>1003</v>
      </c>
      <c r="C313" s="4"/>
      <c r="D313" s="39">
        <f t="shared" si="24"/>
        <v>22.6</v>
      </c>
      <c r="E313" s="3" t="s">
        <v>1166</v>
      </c>
      <c r="F313" s="27">
        <f t="shared" si="25"/>
        <v>22.6</v>
      </c>
      <c r="G313" s="39">
        <v>0</v>
      </c>
      <c r="H313" s="39">
        <v>0</v>
      </c>
      <c r="I313" s="39">
        <v>0</v>
      </c>
      <c r="J313" s="20"/>
      <c r="K313" s="20"/>
      <c r="L313" s="20"/>
      <c r="M313" s="38"/>
      <c r="N313" s="38">
        <v>22.6</v>
      </c>
      <c r="O313" s="99"/>
      <c r="P313" s="38"/>
      <c r="Q313" s="72"/>
      <c r="S313" s="68">
        <f t="shared" si="26"/>
        <v>22.6</v>
      </c>
      <c r="T313" s="68">
        <f t="shared" si="27"/>
        <v>0</v>
      </c>
      <c r="U313" s="68">
        <f t="shared" si="28"/>
        <v>0</v>
      </c>
      <c r="V313" s="68">
        <f t="shared" si="29"/>
        <v>0</v>
      </c>
    </row>
    <row r="314" spans="1:22">
      <c r="A314" s="28" t="s">
        <v>1167</v>
      </c>
      <c r="B314" s="51" t="s">
        <v>827</v>
      </c>
      <c r="C314" s="37" t="s">
        <v>625</v>
      </c>
      <c r="D314" s="39">
        <f t="shared" si="24"/>
        <v>22.4</v>
      </c>
      <c r="E314" s="3" t="s">
        <v>1167</v>
      </c>
      <c r="F314" s="27">
        <f t="shared" si="25"/>
        <v>22.4</v>
      </c>
      <c r="G314" s="39">
        <v>0</v>
      </c>
      <c r="H314" s="39">
        <v>0</v>
      </c>
      <c r="I314" s="39">
        <v>0</v>
      </c>
      <c r="J314" s="20"/>
      <c r="K314" s="20"/>
      <c r="L314" s="20"/>
      <c r="M314" s="38"/>
      <c r="N314" s="38">
        <v>22.4</v>
      </c>
      <c r="O314" s="99"/>
      <c r="P314" s="38"/>
      <c r="Q314" s="72"/>
      <c r="S314" s="68">
        <f t="shared" si="26"/>
        <v>22.4</v>
      </c>
      <c r="T314" s="68">
        <f t="shared" si="27"/>
        <v>0</v>
      </c>
      <c r="U314" s="68">
        <f t="shared" si="28"/>
        <v>0</v>
      </c>
      <c r="V314" s="68">
        <f t="shared" si="29"/>
        <v>0</v>
      </c>
    </row>
    <row r="315" spans="1:22">
      <c r="A315" s="28" t="s">
        <v>1168</v>
      </c>
      <c r="B315" s="51" t="s">
        <v>424</v>
      </c>
      <c r="C315" s="4" t="s">
        <v>325</v>
      </c>
      <c r="D315" s="39">
        <f t="shared" si="24"/>
        <v>22.2</v>
      </c>
      <c r="E315" s="3" t="s">
        <v>1168</v>
      </c>
      <c r="F315" s="27">
        <f t="shared" si="25"/>
        <v>22.2</v>
      </c>
      <c r="G315" s="39">
        <v>0</v>
      </c>
      <c r="H315" s="39">
        <v>0</v>
      </c>
      <c r="I315" s="39">
        <v>0</v>
      </c>
      <c r="J315" s="28"/>
      <c r="K315" s="28"/>
      <c r="L315" s="38">
        <v>22.2</v>
      </c>
      <c r="M315" s="38"/>
      <c r="N315" s="28"/>
      <c r="O315" s="98"/>
      <c r="P315" s="28"/>
      <c r="Q315" s="70"/>
      <c r="S315" s="68">
        <f t="shared" si="26"/>
        <v>22.2</v>
      </c>
      <c r="T315" s="68">
        <f t="shared" si="27"/>
        <v>0</v>
      </c>
      <c r="U315" s="68">
        <f t="shared" si="28"/>
        <v>0</v>
      </c>
      <c r="V315" s="68">
        <f t="shared" si="29"/>
        <v>0</v>
      </c>
    </row>
    <row r="316" spans="1:22">
      <c r="A316" s="28" t="s">
        <v>1169</v>
      </c>
      <c r="B316" s="51" t="s">
        <v>566</v>
      </c>
      <c r="C316" s="37" t="s">
        <v>219</v>
      </c>
      <c r="D316" s="39">
        <f t="shared" si="24"/>
        <v>22</v>
      </c>
      <c r="E316" s="3" t="s">
        <v>1169</v>
      </c>
      <c r="F316" s="27">
        <f t="shared" si="25"/>
        <v>22</v>
      </c>
      <c r="G316" s="39">
        <v>0</v>
      </c>
      <c r="H316" s="39">
        <v>0</v>
      </c>
      <c r="I316" s="39">
        <v>0</v>
      </c>
      <c r="J316" s="20"/>
      <c r="K316" s="20"/>
      <c r="L316" s="20"/>
      <c r="M316" s="38">
        <v>22</v>
      </c>
      <c r="N316" s="28"/>
      <c r="O316" s="98"/>
      <c r="P316" s="28"/>
      <c r="Q316" s="70"/>
      <c r="S316" s="68">
        <f t="shared" si="26"/>
        <v>22</v>
      </c>
      <c r="T316" s="68">
        <f t="shared" si="27"/>
        <v>0</v>
      </c>
      <c r="U316" s="68">
        <f t="shared" si="28"/>
        <v>0</v>
      </c>
      <c r="V316" s="68">
        <f t="shared" si="29"/>
        <v>0</v>
      </c>
    </row>
    <row r="317" spans="1:22">
      <c r="A317" s="28" t="s">
        <v>1170</v>
      </c>
      <c r="B317" s="36" t="s">
        <v>895</v>
      </c>
      <c r="C317" s="37" t="s">
        <v>232</v>
      </c>
      <c r="D317" s="39">
        <f t="shared" si="24"/>
        <v>21.7</v>
      </c>
      <c r="E317" s="3" t="s">
        <v>1170</v>
      </c>
      <c r="F317" s="27">
        <f t="shared" si="25"/>
        <v>21.7</v>
      </c>
      <c r="G317" s="39">
        <v>0</v>
      </c>
      <c r="H317" s="39">
        <v>0</v>
      </c>
      <c r="I317" s="39">
        <v>0</v>
      </c>
      <c r="J317" s="20"/>
      <c r="K317" s="20"/>
      <c r="L317" s="20"/>
      <c r="M317" s="38"/>
      <c r="N317" s="38">
        <v>21.7</v>
      </c>
      <c r="O317" s="99"/>
      <c r="P317" s="38"/>
      <c r="Q317" s="72"/>
      <c r="S317" s="68">
        <f t="shared" si="26"/>
        <v>21.7</v>
      </c>
      <c r="T317" s="68">
        <f t="shared" si="27"/>
        <v>0</v>
      </c>
      <c r="U317" s="68">
        <f t="shared" si="28"/>
        <v>0</v>
      </c>
      <c r="V317" s="68">
        <f t="shared" si="29"/>
        <v>0</v>
      </c>
    </row>
    <row r="318" spans="1:22">
      <c r="A318" s="28" t="s">
        <v>1171</v>
      </c>
      <c r="B318" s="51" t="s">
        <v>681</v>
      </c>
      <c r="C318" s="37" t="s">
        <v>64</v>
      </c>
      <c r="D318" s="39">
        <f t="shared" si="24"/>
        <v>21.6</v>
      </c>
      <c r="E318" s="3" t="s">
        <v>1171</v>
      </c>
      <c r="F318" s="27">
        <f t="shared" si="25"/>
        <v>21.6</v>
      </c>
      <c r="G318" s="39">
        <v>0</v>
      </c>
      <c r="H318" s="39">
        <v>0</v>
      </c>
      <c r="I318" s="39">
        <v>0</v>
      </c>
      <c r="J318" s="20"/>
      <c r="K318" s="20"/>
      <c r="L318" s="20"/>
      <c r="M318" s="38"/>
      <c r="N318" s="38">
        <v>21.6</v>
      </c>
      <c r="O318" s="99"/>
      <c r="P318" s="38"/>
      <c r="Q318" s="72"/>
      <c r="S318" s="68">
        <f t="shared" si="26"/>
        <v>21.6</v>
      </c>
      <c r="T318" s="68">
        <f t="shared" si="27"/>
        <v>0</v>
      </c>
      <c r="U318" s="68">
        <f t="shared" si="28"/>
        <v>0</v>
      </c>
      <c r="V318" s="68">
        <f t="shared" si="29"/>
        <v>0</v>
      </c>
    </row>
    <row r="319" spans="1:22">
      <c r="A319" s="28" t="s">
        <v>1172</v>
      </c>
      <c r="B319" s="51" t="s">
        <v>1005</v>
      </c>
      <c r="C319" s="4"/>
      <c r="D319" s="39">
        <f t="shared" si="24"/>
        <v>21.5</v>
      </c>
      <c r="E319" s="3" t="s">
        <v>1172</v>
      </c>
      <c r="F319" s="27">
        <f t="shared" si="25"/>
        <v>21.5</v>
      </c>
      <c r="G319" s="39">
        <v>0</v>
      </c>
      <c r="H319" s="39">
        <v>0</v>
      </c>
      <c r="I319" s="39">
        <v>0</v>
      </c>
      <c r="J319" s="20"/>
      <c r="K319" s="20"/>
      <c r="L319" s="20"/>
      <c r="M319" s="38"/>
      <c r="N319" s="38">
        <v>21.5</v>
      </c>
      <c r="O319" s="99"/>
      <c r="P319" s="38"/>
      <c r="Q319" s="72"/>
      <c r="S319" s="68">
        <f t="shared" si="26"/>
        <v>21.5</v>
      </c>
      <c r="T319" s="68">
        <f t="shared" si="27"/>
        <v>0</v>
      </c>
      <c r="U319" s="68">
        <f t="shared" si="28"/>
        <v>0</v>
      </c>
      <c r="V319" s="68">
        <f t="shared" si="29"/>
        <v>0</v>
      </c>
    </row>
    <row r="320" spans="1:22">
      <c r="A320" s="28"/>
      <c r="B320" s="51" t="s">
        <v>1297</v>
      </c>
      <c r="C320" s="37" t="s">
        <v>206</v>
      </c>
      <c r="D320" s="39">
        <f t="shared" si="24"/>
        <v>21.5</v>
      </c>
      <c r="E320" s="3" t="s">
        <v>1172</v>
      </c>
      <c r="F320" s="27">
        <f t="shared" si="25"/>
        <v>21.5</v>
      </c>
      <c r="G320" s="39">
        <v>0</v>
      </c>
      <c r="H320" s="39">
        <v>0</v>
      </c>
      <c r="I320" s="39">
        <v>0</v>
      </c>
      <c r="J320" s="20"/>
      <c r="K320" s="20"/>
      <c r="L320" s="20"/>
      <c r="M320" s="38"/>
      <c r="N320" s="28"/>
      <c r="O320" s="98">
        <v>21.5</v>
      </c>
      <c r="P320" s="28"/>
      <c r="Q320" s="71"/>
      <c r="S320" s="68">
        <f t="shared" si="26"/>
        <v>21.5</v>
      </c>
      <c r="T320" s="68">
        <f t="shared" si="27"/>
        <v>0</v>
      </c>
      <c r="U320" s="68">
        <f t="shared" si="28"/>
        <v>0</v>
      </c>
      <c r="V320" s="68">
        <f t="shared" si="29"/>
        <v>0</v>
      </c>
    </row>
    <row r="321" spans="1:22">
      <c r="A321" s="28" t="s">
        <v>1173</v>
      </c>
      <c r="B321" s="14" t="s">
        <v>1</v>
      </c>
      <c r="C321" s="4" t="s">
        <v>65</v>
      </c>
      <c r="D321" s="39">
        <f t="shared" si="24"/>
        <v>20.8</v>
      </c>
      <c r="E321" s="3" t="s">
        <v>1173</v>
      </c>
      <c r="F321" s="27">
        <f t="shared" si="25"/>
        <v>20.8</v>
      </c>
      <c r="G321" s="39">
        <v>0</v>
      </c>
      <c r="H321" s="39">
        <v>0</v>
      </c>
      <c r="I321" s="39">
        <v>0</v>
      </c>
      <c r="J321" s="27">
        <v>20.8</v>
      </c>
      <c r="K321" s="28"/>
      <c r="L321" s="38"/>
      <c r="M321" s="38"/>
      <c r="N321" s="28"/>
      <c r="O321" s="98"/>
      <c r="P321" s="28"/>
      <c r="Q321" s="70"/>
      <c r="S321" s="68">
        <f t="shared" si="26"/>
        <v>20.8</v>
      </c>
      <c r="T321" s="68">
        <f t="shared" si="27"/>
        <v>0</v>
      </c>
      <c r="U321" s="68">
        <f t="shared" si="28"/>
        <v>0</v>
      </c>
      <c r="V321" s="68">
        <f t="shared" si="29"/>
        <v>0</v>
      </c>
    </row>
    <row r="322" spans="1:22">
      <c r="A322" s="28" t="s">
        <v>1174</v>
      </c>
      <c r="B322" s="36" t="s">
        <v>830</v>
      </c>
      <c r="C322" s="37" t="s">
        <v>232</v>
      </c>
      <c r="D322" s="39">
        <f t="shared" ref="D322:D385" si="30">SUM(S322:V322)</f>
        <v>20.7</v>
      </c>
      <c r="E322" s="3" t="s">
        <v>1174</v>
      </c>
      <c r="F322" s="27">
        <f t="shared" ref="F322:F385" si="31">SUM(J322:P322)</f>
        <v>20.7</v>
      </c>
      <c r="G322" s="39">
        <v>0</v>
      </c>
      <c r="H322" s="39">
        <v>0</v>
      </c>
      <c r="I322" s="39">
        <v>0</v>
      </c>
      <c r="J322" s="20"/>
      <c r="K322" s="20"/>
      <c r="L322" s="20"/>
      <c r="M322" s="38"/>
      <c r="N322" s="38">
        <v>20.7</v>
      </c>
      <c r="O322" s="99"/>
      <c r="P322" s="38"/>
      <c r="Q322" s="72"/>
      <c r="S322" s="68">
        <f t="shared" ref="S322:S385" si="32">LARGE(G322:P322,1)</f>
        <v>20.7</v>
      </c>
      <c r="T322" s="68">
        <f t="shared" ref="T322:T385" si="33">LARGE(G322:P322,2)</f>
        <v>0</v>
      </c>
      <c r="U322" s="68">
        <f t="shared" ref="U322:U385" si="34">LARGE(G322:P322,3)</f>
        <v>0</v>
      </c>
      <c r="V322" s="68">
        <f t="shared" ref="V322:V385" si="35">LARGE(G322:P322,4)</f>
        <v>0</v>
      </c>
    </row>
    <row r="323" spans="1:22">
      <c r="A323" s="28"/>
      <c r="B323" s="51" t="s">
        <v>1434</v>
      </c>
      <c r="C323" s="37" t="s">
        <v>1430</v>
      </c>
      <c r="D323" s="39">
        <f t="shared" si="30"/>
        <v>20.7</v>
      </c>
      <c r="E323" s="3" t="s">
        <v>1174</v>
      </c>
      <c r="F323" s="27">
        <f t="shared" si="31"/>
        <v>20.7</v>
      </c>
      <c r="G323" s="39">
        <v>0</v>
      </c>
      <c r="H323" s="39">
        <v>0</v>
      </c>
      <c r="I323" s="39">
        <v>0</v>
      </c>
      <c r="J323" s="20"/>
      <c r="K323" s="20"/>
      <c r="L323" s="20"/>
      <c r="M323" s="38"/>
      <c r="N323" s="28"/>
      <c r="O323" s="98">
        <v>20.7</v>
      </c>
      <c r="P323" s="28"/>
      <c r="S323" s="68">
        <f t="shared" si="32"/>
        <v>20.7</v>
      </c>
      <c r="T323" s="68">
        <f t="shared" si="33"/>
        <v>0</v>
      </c>
      <c r="U323" s="68">
        <f t="shared" si="34"/>
        <v>0</v>
      </c>
      <c r="V323" s="68">
        <f t="shared" si="35"/>
        <v>0</v>
      </c>
    </row>
    <row r="324" spans="1:22">
      <c r="A324" s="28" t="s">
        <v>1175</v>
      </c>
      <c r="B324" s="51" t="s">
        <v>849</v>
      </c>
      <c r="C324" s="37" t="s">
        <v>232</v>
      </c>
      <c r="D324" s="39">
        <f t="shared" si="30"/>
        <v>20.6</v>
      </c>
      <c r="E324" s="3" t="s">
        <v>1175</v>
      </c>
      <c r="F324" s="27">
        <f t="shared" si="31"/>
        <v>20.6</v>
      </c>
      <c r="G324" s="39">
        <v>0</v>
      </c>
      <c r="H324" s="39">
        <v>0</v>
      </c>
      <c r="I324" s="39">
        <v>0</v>
      </c>
      <c r="J324" s="20"/>
      <c r="K324" s="20"/>
      <c r="L324" s="20"/>
      <c r="M324" s="38"/>
      <c r="N324" s="38">
        <v>2.8</v>
      </c>
      <c r="O324" s="99">
        <v>17.8</v>
      </c>
      <c r="P324" s="38"/>
      <c r="Q324" s="72"/>
      <c r="S324" s="68">
        <f t="shared" si="32"/>
        <v>17.8</v>
      </c>
      <c r="T324" s="68">
        <f t="shared" si="33"/>
        <v>2.8</v>
      </c>
      <c r="U324" s="68">
        <f t="shared" si="34"/>
        <v>0</v>
      </c>
      <c r="V324" s="68">
        <f t="shared" si="35"/>
        <v>0</v>
      </c>
    </row>
    <row r="325" spans="1:22">
      <c r="A325" s="28" t="s">
        <v>1176</v>
      </c>
      <c r="B325" s="36" t="s">
        <v>1007</v>
      </c>
      <c r="C325" s="4"/>
      <c r="D325" s="39">
        <f t="shared" si="30"/>
        <v>20.5</v>
      </c>
      <c r="E325" s="3" t="s">
        <v>1176</v>
      </c>
      <c r="F325" s="27">
        <f t="shared" si="31"/>
        <v>20.5</v>
      </c>
      <c r="G325" s="39">
        <v>0</v>
      </c>
      <c r="H325" s="39">
        <v>0</v>
      </c>
      <c r="I325" s="39">
        <v>0</v>
      </c>
      <c r="J325" s="20"/>
      <c r="K325" s="20"/>
      <c r="L325" s="20"/>
      <c r="M325" s="38"/>
      <c r="N325" s="38">
        <v>20.5</v>
      </c>
      <c r="O325" s="99"/>
      <c r="P325" s="38"/>
      <c r="Q325" s="72"/>
      <c r="S325" s="68">
        <f t="shared" si="32"/>
        <v>20.5</v>
      </c>
      <c r="T325" s="68">
        <f t="shared" si="33"/>
        <v>0</v>
      </c>
      <c r="U325" s="68">
        <f t="shared" si="34"/>
        <v>0</v>
      </c>
      <c r="V325" s="68">
        <f t="shared" si="35"/>
        <v>0</v>
      </c>
    </row>
    <row r="326" spans="1:22">
      <c r="A326" s="28" t="s">
        <v>1177</v>
      </c>
      <c r="B326" s="1" t="s">
        <v>58</v>
      </c>
      <c r="C326" s="4" t="s">
        <v>65</v>
      </c>
      <c r="D326" s="39">
        <f t="shared" si="30"/>
        <v>20.399999999999999</v>
      </c>
      <c r="E326" s="3" t="s">
        <v>1177</v>
      </c>
      <c r="F326" s="27">
        <f t="shared" si="31"/>
        <v>20.399999999999999</v>
      </c>
      <c r="G326" s="39">
        <v>0</v>
      </c>
      <c r="H326" s="39">
        <v>0</v>
      </c>
      <c r="I326" s="39">
        <v>0</v>
      </c>
      <c r="J326" s="28">
        <v>20.399999999999999</v>
      </c>
      <c r="K326" s="28"/>
      <c r="L326" s="38"/>
      <c r="M326" s="38"/>
      <c r="N326" s="28"/>
      <c r="O326" s="98"/>
      <c r="P326" s="28"/>
      <c r="Q326" s="70"/>
      <c r="S326" s="68">
        <f t="shared" si="32"/>
        <v>20.399999999999999</v>
      </c>
      <c r="T326" s="68">
        <f t="shared" si="33"/>
        <v>0</v>
      </c>
      <c r="U326" s="68">
        <f t="shared" si="34"/>
        <v>0</v>
      </c>
      <c r="V326" s="68">
        <f t="shared" si="35"/>
        <v>0</v>
      </c>
    </row>
    <row r="327" spans="1:22">
      <c r="A327" s="28" t="s">
        <v>1178</v>
      </c>
      <c r="B327" s="51" t="s">
        <v>945</v>
      </c>
      <c r="C327" s="37" t="s">
        <v>232</v>
      </c>
      <c r="D327" s="39">
        <f t="shared" si="30"/>
        <v>19.7</v>
      </c>
      <c r="E327" s="3" t="s">
        <v>1178</v>
      </c>
      <c r="F327" s="27">
        <f t="shared" si="31"/>
        <v>19.7</v>
      </c>
      <c r="G327" s="39">
        <v>0</v>
      </c>
      <c r="H327" s="39">
        <v>0</v>
      </c>
      <c r="I327" s="39">
        <v>0</v>
      </c>
      <c r="J327" s="20"/>
      <c r="K327" s="20"/>
      <c r="L327" s="20"/>
      <c r="M327" s="38"/>
      <c r="N327" s="38">
        <v>19.7</v>
      </c>
      <c r="O327" s="99"/>
      <c r="P327" s="38"/>
      <c r="Q327" s="72"/>
      <c r="S327" s="68">
        <f t="shared" si="32"/>
        <v>19.7</v>
      </c>
      <c r="T327" s="68">
        <f t="shared" si="33"/>
        <v>0</v>
      </c>
      <c r="U327" s="68">
        <f t="shared" si="34"/>
        <v>0</v>
      </c>
      <c r="V327" s="68">
        <f t="shared" si="35"/>
        <v>0</v>
      </c>
    </row>
    <row r="328" spans="1:22">
      <c r="A328" s="28" t="s">
        <v>1179</v>
      </c>
      <c r="B328" s="36" t="s">
        <v>683</v>
      </c>
      <c r="C328" s="37" t="s">
        <v>684</v>
      </c>
      <c r="D328" s="39">
        <f t="shared" si="30"/>
        <v>19.600000000000001</v>
      </c>
      <c r="E328" s="3" t="s">
        <v>1179</v>
      </c>
      <c r="F328" s="27">
        <f t="shared" si="31"/>
        <v>19.600000000000001</v>
      </c>
      <c r="G328" s="39">
        <v>0</v>
      </c>
      <c r="H328" s="39">
        <v>0</v>
      </c>
      <c r="I328" s="39">
        <v>0</v>
      </c>
      <c r="J328" s="20"/>
      <c r="K328" s="20"/>
      <c r="L328" s="20"/>
      <c r="M328" s="38"/>
      <c r="N328" s="38">
        <v>19.600000000000001</v>
      </c>
      <c r="O328" s="99"/>
      <c r="P328" s="38"/>
      <c r="Q328" s="72"/>
      <c r="S328" s="68">
        <f t="shared" si="32"/>
        <v>19.600000000000001</v>
      </c>
      <c r="T328" s="68">
        <f t="shared" si="33"/>
        <v>0</v>
      </c>
      <c r="U328" s="68">
        <f t="shared" si="34"/>
        <v>0</v>
      </c>
      <c r="V328" s="68">
        <f t="shared" si="35"/>
        <v>0</v>
      </c>
    </row>
    <row r="329" spans="1:22">
      <c r="A329" s="28" t="s">
        <v>1180</v>
      </c>
      <c r="B329" s="51" t="s">
        <v>1009</v>
      </c>
      <c r="C329" s="4" t="s">
        <v>243</v>
      </c>
      <c r="D329" s="39">
        <f t="shared" si="30"/>
        <v>19.5</v>
      </c>
      <c r="E329" s="3" t="s">
        <v>1180</v>
      </c>
      <c r="F329" s="27">
        <f t="shared" si="31"/>
        <v>19.5</v>
      </c>
      <c r="G329" s="39">
        <v>0</v>
      </c>
      <c r="H329" s="39">
        <v>0</v>
      </c>
      <c r="I329" s="39">
        <v>0</v>
      </c>
      <c r="J329" s="20"/>
      <c r="K329" s="20"/>
      <c r="L329" s="20"/>
      <c r="M329" s="38"/>
      <c r="N329" s="38">
        <v>19.5</v>
      </c>
      <c r="O329" s="99"/>
      <c r="P329" s="38"/>
      <c r="Q329" s="72"/>
      <c r="S329" s="68">
        <f t="shared" si="32"/>
        <v>19.5</v>
      </c>
      <c r="T329" s="68">
        <f t="shared" si="33"/>
        <v>0</v>
      </c>
      <c r="U329" s="68">
        <f t="shared" si="34"/>
        <v>0</v>
      </c>
      <c r="V329" s="68">
        <f t="shared" si="35"/>
        <v>0</v>
      </c>
    </row>
    <row r="330" spans="1:22">
      <c r="A330" s="28" t="s">
        <v>1181</v>
      </c>
      <c r="B330" s="51" t="s">
        <v>741</v>
      </c>
      <c r="C330" s="37" t="s">
        <v>232</v>
      </c>
      <c r="D330" s="39">
        <f t="shared" si="30"/>
        <v>19</v>
      </c>
      <c r="E330" s="3" t="s">
        <v>1181</v>
      </c>
      <c r="F330" s="27">
        <f t="shared" si="31"/>
        <v>19</v>
      </c>
      <c r="G330" s="39">
        <v>0</v>
      </c>
      <c r="H330" s="39">
        <v>0</v>
      </c>
      <c r="I330" s="39">
        <v>0</v>
      </c>
      <c r="J330" s="20"/>
      <c r="K330" s="20"/>
      <c r="L330" s="20"/>
      <c r="M330" s="38"/>
      <c r="N330" s="38">
        <v>19</v>
      </c>
      <c r="O330" s="99"/>
      <c r="P330" s="38"/>
      <c r="Q330" s="72"/>
      <c r="S330" s="68">
        <f t="shared" si="32"/>
        <v>19</v>
      </c>
      <c r="T330" s="68">
        <f t="shared" si="33"/>
        <v>0</v>
      </c>
      <c r="U330" s="68">
        <f t="shared" si="34"/>
        <v>0</v>
      </c>
      <c r="V330" s="68">
        <f t="shared" si="35"/>
        <v>0</v>
      </c>
    </row>
    <row r="331" spans="1:22">
      <c r="A331" s="28"/>
      <c r="B331" s="51" t="s">
        <v>428</v>
      </c>
      <c r="C331" s="4" t="s">
        <v>67</v>
      </c>
      <c r="D331" s="39">
        <f t="shared" si="30"/>
        <v>19</v>
      </c>
      <c r="E331" s="3" t="s">
        <v>1181</v>
      </c>
      <c r="F331" s="27">
        <f t="shared" si="31"/>
        <v>19</v>
      </c>
      <c r="G331" s="39">
        <v>0</v>
      </c>
      <c r="H331" s="39">
        <v>0</v>
      </c>
      <c r="I331" s="39">
        <v>0</v>
      </c>
      <c r="J331" s="28"/>
      <c r="K331" s="28"/>
      <c r="L331" s="38">
        <v>19</v>
      </c>
      <c r="M331" s="38"/>
      <c r="N331" s="28"/>
      <c r="O331" s="98"/>
      <c r="P331" s="28"/>
      <c r="Q331" s="70"/>
      <c r="S331" s="68">
        <f t="shared" si="32"/>
        <v>19</v>
      </c>
      <c r="T331" s="68">
        <f t="shared" si="33"/>
        <v>0</v>
      </c>
      <c r="U331" s="68">
        <f t="shared" si="34"/>
        <v>0</v>
      </c>
      <c r="V331" s="68">
        <f t="shared" si="35"/>
        <v>0</v>
      </c>
    </row>
    <row r="332" spans="1:22">
      <c r="A332" s="28" t="s">
        <v>1182</v>
      </c>
      <c r="B332" s="51" t="s">
        <v>1399</v>
      </c>
      <c r="C332" s="37" t="s">
        <v>63</v>
      </c>
      <c r="D332" s="39">
        <f t="shared" si="30"/>
        <v>18.7</v>
      </c>
      <c r="E332" s="3" t="s">
        <v>1182</v>
      </c>
      <c r="F332" s="27">
        <f t="shared" si="31"/>
        <v>18.7</v>
      </c>
      <c r="G332" s="39">
        <v>0</v>
      </c>
      <c r="H332" s="39">
        <v>0</v>
      </c>
      <c r="I332" s="39">
        <v>0</v>
      </c>
      <c r="J332" s="20"/>
      <c r="K332" s="20"/>
      <c r="L332" s="20"/>
      <c r="M332" s="38"/>
      <c r="N332" s="28"/>
      <c r="O332" s="98">
        <v>18.7</v>
      </c>
      <c r="P332" s="28"/>
      <c r="Q332" s="71"/>
      <c r="S332" s="68">
        <f t="shared" si="32"/>
        <v>18.7</v>
      </c>
      <c r="T332" s="68">
        <f t="shared" si="33"/>
        <v>0</v>
      </c>
      <c r="U332" s="68">
        <f t="shared" si="34"/>
        <v>0</v>
      </c>
      <c r="V332" s="68">
        <f t="shared" si="35"/>
        <v>0</v>
      </c>
    </row>
    <row r="333" spans="1:22">
      <c r="A333" s="28" t="s">
        <v>1183</v>
      </c>
      <c r="B333" s="36" t="s">
        <v>1011</v>
      </c>
      <c r="C333" s="4" t="s">
        <v>206</v>
      </c>
      <c r="D333" s="39">
        <f t="shared" si="30"/>
        <v>18.399999999999999</v>
      </c>
      <c r="E333" s="3" t="s">
        <v>1183</v>
      </c>
      <c r="F333" s="27">
        <f t="shared" si="31"/>
        <v>18.399999999999999</v>
      </c>
      <c r="G333" s="39">
        <v>0</v>
      </c>
      <c r="H333" s="39">
        <v>0</v>
      </c>
      <c r="I333" s="39">
        <v>0</v>
      </c>
      <c r="J333" s="20"/>
      <c r="K333" s="20"/>
      <c r="L333" s="20"/>
      <c r="M333" s="38"/>
      <c r="N333" s="38">
        <v>18.399999999999999</v>
      </c>
      <c r="O333" s="99"/>
      <c r="P333" s="38"/>
      <c r="Q333" s="72"/>
      <c r="S333" s="68">
        <f t="shared" si="32"/>
        <v>18.399999999999999</v>
      </c>
      <c r="T333" s="68">
        <f t="shared" si="33"/>
        <v>0</v>
      </c>
      <c r="U333" s="68">
        <f t="shared" si="34"/>
        <v>0</v>
      </c>
      <c r="V333" s="68">
        <f t="shared" si="35"/>
        <v>0</v>
      </c>
    </row>
    <row r="334" spans="1:22">
      <c r="A334" s="28" t="s">
        <v>1184</v>
      </c>
      <c r="B334" s="51" t="s">
        <v>412</v>
      </c>
      <c r="C334" s="4" t="s">
        <v>64</v>
      </c>
      <c r="D334" s="39">
        <f t="shared" si="30"/>
        <v>18.3</v>
      </c>
      <c r="E334" s="3" t="s">
        <v>1184</v>
      </c>
      <c r="F334" s="27">
        <f t="shared" si="31"/>
        <v>18.3</v>
      </c>
      <c r="G334" s="39">
        <v>0</v>
      </c>
      <c r="H334" s="39">
        <v>0</v>
      </c>
      <c r="I334" s="39">
        <v>0</v>
      </c>
      <c r="J334" s="28"/>
      <c r="K334" s="28"/>
      <c r="L334" s="38">
        <v>16.3</v>
      </c>
      <c r="M334" s="38"/>
      <c r="N334" s="28">
        <v>1</v>
      </c>
      <c r="O334" s="98">
        <v>1</v>
      </c>
      <c r="P334" s="28"/>
      <c r="Q334" s="70"/>
      <c r="S334" s="68">
        <f t="shared" si="32"/>
        <v>16.3</v>
      </c>
      <c r="T334" s="68">
        <f t="shared" si="33"/>
        <v>1</v>
      </c>
      <c r="U334" s="68">
        <f t="shared" si="34"/>
        <v>1</v>
      </c>
      <c r="V334" s="68">
        <f t="shared" si="35"/>
        <v>0</v>
      </c>
    </row>
    <row r="335" spans="1:22">
      <c r="A335" s="28" t="s">
        <v>1185</v>
      </c>
      <c r="B335" s="51" t="s">
        <v>568</v>
      </c>
      <c r="C335" s="37" t="s">
        <v>219</v>
      </c>
      <c r="D335" s="39">
        <f t="shared" si="30"/>
        <v>17.8</v>
      </c>
      <c r="E335" s="3" t="s">
        <v>1185</v>
      </c>
      <c r="F335" s="27">
        <f t="shared" si="31"/>
        <v>17.8</v>
      </c>
      <c r="G335" s="39">
        <v>0</v>
      </c>
      <c r="H335" s="39">
        <v>0</v>
      </c>
      <c r="I335" s="39">
        <v>0</v>
      </c>
      <c r="J335" s="20"/>
      <c r="K335" s="20"/>
      <c r="L335" s="20"/>
      <c r="M335" s="38">
        <v>17.8</v>
      </c>
      <c r="N335" s="28"/>
      <c r="O335" s="98"/>
      <c r="P335" s="28"/>
      <c r="Q335" s="70"/>
      <c r="S335" s="68">
        <f t="shared" si="32"/>
        <v>17.8</v>
      </c>
      <c r="T335" s="68">
        <f t="shared" si="33"/>
        <v>0</v>
      </c>
      <c r="U335" s="68">
        <f t="shared" si="34"/>
        <v>0</v>
      </c>
      <c r="V335" s="68">
        <f t="shared" si="35"/>
        <v>0</v>
      </c>
    </row>
    <row r="336" spans="1:22">
      <c r="A336" s="28" t="s">
        <v>1186</v>
      </c>
      <c r="B336" s="36" t="s">
        <v>947</v>
      </c>
      <c r="C336" s="37" t="s">
        <v>64</v>
      </c>
      <c r="D336" s="39">
        <f t="shared" si="30"/>
        <v>17.600000000000001</v>
      </c>
      <c r="E336" s="3" t="s">
        <v>1186</v>
      </c>
      <c r="F336" s="27">
        <f t="shared" si="31"/>
        <v>17.600000000000001</v>
      </c>
      <c r="G336" s="39">
        <v>0</v>
      </c>
      <c r="H336" s="39">
        <v>0</v>
      </c>
      <c r="I336" s="39">
        <v>0</v>
      </c>
      <c r="J336" s="20"/>
      <c r="K336" s="20"/>
      <c r="L336" s="20"/>
      <c r="M336" s="38"/>
      <c r="N336" s="38">
        <v>17.600000000000001</v>
      </c>
      <c r="O336" s="99"/>
      <c r="P336" s="38"/>
      <c r="Q336" s="72"/>
      <c r="S336" s="68">
        <f t="shared" si="32"/>
        <v>17.600000000000001</v>
      </c>
      <c r="T336" s="68">
        <f t="shared" si="33"/>
        <v>0</v>
      </c>
      <c r="U336" s="68">
        <f t="shared" si="34"/>
        <v>0</v>
      </c>
      <c r="V336" s="68">
        <f t="shared" si="35"/>
        <v>0</v>
      </c>
    </row>
    <row r="337" spans="1:22">
      <c r="A337" s="28" t="s">
        <v>1187</v>
      </c>
      <c r="B337" s="51" t="s">
        <v>686</v>
      </c>
      <c r="C337" s="4"/>
      <c r="D337" s="39">
        <f t="shared" si="30"/>
        <v>17.5</v>
      </c>
      <c r="E337" s="3" t="s">
        <v>1187</v>
      </c>
      <c r="F337" s="27">
        <f t="shared" si="31"/>
        <v>17.5</v>
      </c>
      <c r="G337" s="39">
        <v>0</v>
      </c>
      <c r="H337" s="39">
        <v>0</v>
      </c>
      <c r="I337" s="39">
        <v>0</v>
      </c>
      <c r="J337" s="20"/>
      <c r="K337" s="20"/>
      <c r="L337" s="20"/>
      <c r="M337" s="38"/>
      <c r="N337" s="38">
        <v>17.5</v>
      </c>
      <c r="O337" s="99"/>
      <c r="P337" s="38"/>
      <c r="Q337" s="72"/>
      <c r="S337" s="68">
        <f t="shared" si="32"/>
        <v>17.5</v>
      </c>
      <c r="T337" s="68">
        <f t="shared" si="33"/>
        <v>0</v>
      </c>
      <c r="U337" s="68">
        <f t="shared" si="34"/>
        <v>0</v>
      </c>
      <c r="V337" s="68">
        <f t="shared" si="35"/>
        <v>0</v>
      </c>
    </row>
    <row r="338" spans="1:22">
      <c r="A338" s="28" t="s">
        <v>1188</v>
      </c>
      <c r="B338" s="51" t="s">
        <v>1013</v>
      </c>
      <c r="C338" s="4" t="s">
        <v>625</v>
      </c>
      <c r="D338" s="39">
        <f t="shared" si="30"/>
        <v>17.399999999999999</v>
      </c>
      <c r="E338" s="3" t="s">
        <v>1188</v>
      </c>
      <c r="F338" s="27">
        <f t="shared" si="31"/>
        <v>17.399999999999999</v>
      </c>
      <c r="G338" s="39">
        <v>0</v>
      </c>
      <c r="H338" s="39">
        <v>0</v>
      </c>
      <c r="I338" s="39">
        <v>0</v>
      </c>
      <c r="J338" s="20"/>
      <c r="K338" s="20"/>
      <c r="L338" s="20"/>
      <c r="M338" s="38"/>
      <c r="N338" s="38">
        <v>17.399999999999999</v>
      </c>
      <c r="O338" s="99"/>
      <c r="P338" s="38"/>
      <c r="Q338" s="72"/>
      <c r="S338" s="68">
        <f t="shared" si="32"/>
        <v>17.399999999999999</v>
      </c>
      <c r="T338" s="68">
        <f t="shared" si="33"/>
        <v>0</v>
      </c>
      <c r="U338" s="68">
        <f t="shared" si="34"/>
        <v>0</v>
      </c>
      <c r="V338" s="68">
        <f t="shared" si="35"/>
        <v>0</v>
      </c>
    </row>
    <row r="339" spans="1:22">
      <c r="A339" s="28" t="s">
        <v>1189</v>
      </c>
      <c r="B339" s="51" t="s">
        <v>898</v>
      </c>
      <c r="C339" s="37" t="s">
        <v>625</v>
      </c>
      <c r="D339" s="39">
        <f t="shared" si="30"/>
        <v>17.100000000000001</v>
      </c>
      <c r="E339" s="3" t="s">
        <v>1189</v>
      </c>
      <c r="F339" s="27">
        <f t="shared" si="31"/>
        <v>17.100000000000001</v>
      </c>
      <c r="G339" s="39">
        <v>0</v>
      </c>
      <c r="H339" s="39">
        <v>0</v>
      </c>
      <c r="I339" s="39">
        <v>0</v>
      </c>
      <c r="J339" s="20"/>
      <c r="K339" s="20"/>
      <c r="L339" s="20"/>
      <c r="M339" s="38"/>
      <c r="N339" s="38">
        <v>17.100000000000001</v>
      </c>
      <c r="O339" s="99"/>
      <c r="P339" s="38"/>
      <c r="Q339" s="72"/>
      <c r="S339" s="68">
        <f t="shared" si="32"/>
        <v>17.100000000000001</v>
      </c>
      <c r="T339" s="68">
        <f t="shared" si="33"/>
        <v>0</v>
      </c>
      <c r="U339" s="68">
        <f t="shared" si="34"/>
        <v>0</v>
      </c>
      <c r="V339" s="68">
        <f t="shared" si="35"/>
        <v>0</v>
      </c>
    </row>
    <row r="340" spans="1:22">
      <c r="A340" s="28" t="s">
        <v>1190</v>
      </c>
      <c r="B340" s="51" t="s">
        <v>832</v>
      </c>
      <c r="C340" s="37" t="s">
        <v>232</v>
      </c>
      <c r="D340" s="39">
        <f t="shared" si="30"/>
        <v>17.100000000000001</v>
      </c>
      <c r="E340" s="3" t="s">
        <v>1189</v>
      </c>
      <c r="F340" s="27">
        <f t="shared" si="31"/>
        <v>17.100000000000001</v>
      </c>
      <c r="G340" s="39">
        <v>0</v>
      </c>
      <c r="H340" s="39">
        <v>0</v>
      </c>
      <c r="I340" s="39">
        <v>0</v>
      </c>
      <c r="J340" s="20"/>
      <c r="K340" s="20"/>
      <c r="L340" s="20"/>
      <c r="M340" s="38"/>
      <c r="N340" s="38">
        <v>17.100000000000001</v>
      </c>
      <c r="O340" s="99"/>
      <c r="P340" s="38"/>
      <c r="Q340" s="72"/>
      <c r="S340" s="68">
        <f t="shared" si="32"/>
        <v>17.100000000000001</v>
      </c>
      <c r="T340" s="68">
        <f t="shared" si="33"/>
        <v>0</v>
      </c>
      <c r="U340" s="68">
        <f t="shared" si="34"/>
        <v>0</v>
      </c>
      <c r="V340" s="68">
        <f t="shared" si="35"/>
        <v>0</v>
      </c>
    </row>
    <row r="341" spans="1:22">
      <c r="A341" s="28" t="s">
        <v>1191</v>
      </c>
      <c r="B341" s="51" t="s">
        <v>425</v>
      </c>
      <c r="C341" s="4" t="s">
        <v>206</v>
      </c>
      <c r="D341" s="39">
        <f t="shared" si="30"/>
        <v>16.899999999999999</v>
      </c>
      <c r="E341" s="3" t="s">
        <v>1191</v>
      </c>
      <c r="F341" s="27">
        <f t="shared" si="31"/>
        <v>16.899999999999999</v>
      </c>
      <c r="G341" s="39">
        <v>0</v>
      </c>
      <c r="H341" s="39">
        <v>0</v>
      </c>
      <c r="I341" s="39">
        <v>0</v>
      </c>
      <c r="J341" s="28"/>
      <c r="K341" s="28"/>
      <c r="L341" s="38">
        <v>16.899999999999999</v>
      </c>
      <c r="M341" s="38"/>
      <c r="N341" s="28"/>
      <c r="O341" s="98"/>
      <c r="P341" s="28"/>
      <c r="Q341" s="70"/>
      <c r="S341" s="68">
        <f t="shared" si="32"/>
        <v>16.899999999999999</v>
      </c>
      <c r="T341" s="68">
        <f t="shared" si="33"/>
        <v>0</v>
      </c>
      <c r="U341" s="68">
        <f t="shared" si="34"/>
        <v>0</v>
      </c>
      <c r="V341" s="68">
        <f t="shared" si="35"/>
        <v>0</v>
      </c>
    </row>
    <row r="342" spans="1:22">
      <c r="A342" s="28" t="s">
        <v>1192</v>
      </c>
      <c r="B342" s="51" t="s">
        <v>403</v>
      </c>
      <c r="C342" s="4" t="s">
        <v>284</v>
      </c>
      <c r="D342" s="39">
        <f t="shared" si="30"/>
        <v>16.8</v>
      </c>
      <c r="E342" s="3" t="s">
        <v>1192</v>
      </c>
      <c r="F342" s="27">
        <f t="shared" si="31"/>
        <v>16.8</v>
      </c>
      <c r="G342" s="39">
        <v>0</v>
      </c>
      <c r="H342" s="39">
        <v>0</v>
      </c>
      <c r="I342" s="39">
        <v>0</v>
      </c>
      <c r="J342" s="28"/>
      <c r="K342" s="28"/>
      <c r="L342" s="38">
        <v>16.8</v>
      </c>
      <c r="M342" s="38"/>
      <c r="N342" s="28"/>
      <c r="O342" s="98"/>
      <c r="P342" s="28"/>
      <c r="Q342" s="70"/>
      <c r="S342" s="68">
        <f t="shared" si="32"/>
        <v>16.8</v>
      </c>
      <c r="T342" s="68">
        <f t="shared" si="33"/>
        <v>0</v>
      </c>
      <c r="U342" s="68">
        <f t="shared" si="34"/>
        <v>0</v>
      </c>
      <c r="V342" s="68">
        <f t="shared" si="35"/>
        <v>0</v>
      </c>
    </row>
    <row r="343" spans="1:22">
      <c r="A343" s="28"/>
      <c r="B343" s="51" t="s">
        <v>378</v>
      </c>
      <c r="C343" s="4" t="s">
        <v>64</v>
      </c>
      <c r="D343" s="39">
        <f t="shared" si="30"/>
        <v>16.8</v>
      </c>
      <c r="E343" s="3" t="s">
        <v>1192</v>
      </c>
      <c r="F343" s="27">
        <f t="shared" si="31"/>
        <v>16.8</v>
      </c>
      <c r="G343" s="39">
        <v>0</v>
      </c>
      <c r="H343" s="39">
        <v>0</v>
      </c>
      <c r="I343" s="39">
        <v>0</v>
      </c>
      <c r="J343" s="28"/>
      <c r="K343" s="28"/>
      <c r="L343" s="38">
        <v>12.6</v>
      </c>
      <c r="M343" s="38"/>
      <c r="N343" s="55">
        <v>4.2</v>
      </c>
      <c r="O343" s="99"/>
      <c r="P343" s="38"/>
      <c r="Q343" s="72"/>
      <c r="S343" s="68">
        <f t="shared" si="32"/>
        <v>12.6</v>
      </c>
      <c r="T343" s="68">
        <f t="shared" si="33"/>
        <v>4.2</v>
      </c>
      <c r="U343" s="68">
        <f t="shared" si="34"/>
        <v>0</v>
      </c>
      <c r="V343" s="68">
        <f t="shared" si="35"/>
        <v>0</v>
      </c>
    </row>
    <row r="344" spans="1:22">
      <c r="A344" s="28" t="s">
        <v>1193</v>
      </c>
      <c r="B344" s="51" t="s">
        <v>1401</v>
      </c>
      <c r="C344" s="37" t="s">
        <v>206</v>
      </c>
      <c r="D344" s="39">
        <f t="shared" si="30"/>
        <v>16.5</v>
      </c>
      <c r="E344" s="3" t="s">
        <v>1193</v>
      </c>
      <c r="F344" s="27">
        <f t="shared" si="31"/>
        <v>16.5</v>
      </c>
      <c r="G344" s="39">
        <v>0</v>
      </c>
      <c r="H344" s="39">
        <v>0</v>
      </c>
      <c r="I344" s="39">
        <v>0</v>
      </c>
      <c r="J344" s="20"/>
      <c r="K344" s="20"/>
      <c r="L344" s="20"/>
      <c r="M344" s="38"/>
      <c r="N344" s="28"/>
      <c r="O344" s="98">
        <v>16.5</v>
      </c>
      <c r="P344" s="28"/>
      <c r="Q344" s="71"/>
      <c r="S344" s="68">
        <f t="shared" si="32"/>
        <v>16.5</v>
      </c>
      <c r="T344" s="68">
        <f t="shared" si="33"/>
        <v>0</v>
      </c>
      <c r="U344" s="68">
        <f t="shared" si="34"/>
        <v>0</v>
      </c>
      <c r="V344" s="68">
        <f t="shared" si="35"/>
        <v>0</v>
      </c>
    </row>
    <row r="345" spans="1:22">
      <c r="A345" s="28" t="s">
        <v>1194</v>
      </c>
      <c r="B345" s="36" t="s">
        <v>1015</v>
      </c>
      <c r="C345" s="4" t="s">
        <v>625</v>
      </c>
      <c r="D345" s="39">
        <f t="shared" si="30"/>
        <v>16.399999999999999</v>
      </c>
      <c r="E345" s="3" t="s">
        <v>1194</v>
      </c>
      <c r="F345" s="27">
        <f t="shared" si="31"/>
        <v>16.399999999999999</v>
      </c>
      <c r="G345" s="39">
        <v>0</v>
      </c>
      <c r="H345" s="39">
        <v>0</v>
      </c>
      <c r="I345" s="39">
        <v>0</v>
      </c>
      <c r="J345" s="20"/>
      <c r="K345" s="20"/>
      <c r="L345" s="20"/>
      <c r="M345" s="38"/>
      <c r="N345" s="38">
        <v>16.399999999999999</v>
      </c>
      <c r="O345" s="99"/>
      <c r="P345" s="38"/>
      <c r="Q345" s="72"/>
      <c r="S345" s="68">
        <f t="shared" si="32"/>
        <v>16.399999999999999</v>
      </c>
      <c r="T345" s="68">
        <f t="shared" si="33"/>
        <v>0</v>
      </c>
      <c r="U345" s="68">
        <f t="shared" si="34"/>
        <v>0</v>
      </c>
      <c r="V345" s="68">
        <f t="shared" si="35"/>
        <v>0</v>
      </c>
    </row>
    <row r="346" spans="1:22">
      <c r="A346" s="28" t="s">
        <v>1195</v>
      </c>
      <c r="B346" s="51" t="s">
        <v>391</v>
      </c>
      <c r="C346" s="4" t="s">
        <v>63</v>
      </c>
      <c r="D346" s="39">
        <f t="shared" si="30"/>
        <v>16.3</v>
      </c>
      <c r="E346" s="3" t="s">
        <v>1195</v>
      </c>
      <c r="F346" s="27">
        <f t="shared" si="31"/>
        <v>16.3</v>
      </c>
      <c r="G346" s="39">
        <v>0</v>
      </c>
      <c r="H346" s="39">
        <v>0</v>
      </c>
      <c r="I346" s="39">
        <v>0</v>
      </c>
      <c r="J346" s="28"/>
      <c r="K346" s="28"/>
      <c r="L346" s="38">
        <v>16.3</v>
      </c>
      <c r="M346" s="38"/>
      <c r="N346" s="28"/>
      <c r="O346" s="98"/>
      <c r="P346" s="28"/>
      <c r="Q346" s="70"/>
      <c r="S346" s="68">
        <f t="shared" si="32"/>
        <v>16.3</v>
      </c>
      <c r="T346" s="68">
        <f t="shared" si="33"/>
        <v>0</v>
      </c>
      <c r="U346" s="68">
        <f t="shared" si="34"/>
        <v>0</v>
      </c>
      <c r="V346" s="68">
        <f t="shared" si="35"/>
        <v>0</v>
      </c>
    </row>
    <row r="347" spans="1:22">
      <c r="A347" s="28" t="s">
        <v>1196</v>
      </c>
      <c r="B347" s="36" t="s">
        <v>743</v>
      </c>
      <c r="C347" s="37" t="s">
        <v>219</v>
      </c>
      <c r="D347" s="39">
        <f t="shared" si="30"/>
        <v>16</v>
      </c>
      <c r="E347" s="3" t="s">
        <v>1196</v>
      </c>
      <c r="F347" s="27">
        <f t="shared" si="31"/>
        <v>16</v>
      </c>
      <c r="G347" s="39">
        <v>0</v>
      </c>
      <c r="H347" s="39">
        <v>0</v>
      </c>
      <c r="I347" s="39">
        <v>0</v>
      </c>
      <c r="J347" s="20"/>
      <c r="K347" s="20"/>
      <c r="L347" s="20"/>
      <c r="M347" s="38"/>
      <c r="N347" s="38">
        <v>16</v>
      </c>
      <c r="O347" s="99"/>
      <c r="P347" s="38"/>
      <c r="Q347" s="72"/>
      <c r="S347" s="68">
        <f t="shared" si="32"/>
        <v>16</v>
      </c>
      <c r="T347" s="68">
        <f t="shared" si="33"/>
        <v>0</v>
      </c>
      <c r="U347" s="68">
        <f t="shared" si="34"/>
        <v>0</v>
      </c>
      <c r="V347" s="68">
        <f t="shared" si="35"/>
        <v>0</v>
      </c>
    </row>
    <row r="348" spans="1:22">
      <c r="A348" s="28" t="s">
        <v>1197</v>
      </c>
      <c r="B348" s="14" t="s">
        <v>13</v>
      </c>
      <c r="C348" s="4" t="s">
        <v>65</v>
      </c>
      <c r="D348" s="39">
        <f t="shared" si="30"/>
        <v>15.9</v>
      </c>
      <c r="E348" s="3" t="s">
        <v>1197</v>
      </c>
      <c r="F348" s="27">
        <f t="shared" si="31"/>
        <v>15.9</v>
      </c>
      <c r="G348" s="39">
        <v>0</v>
      </c>
      <c r="H348" s="39">
        <v>0</v>
      </c>
      <c r="I348" s="39">
        <v>0</v>
      </c>
      <c r="J348" s="27">
        <v>15.9</v>
      </c>
      <c r="K348" s="28"/>
      <c r="L348" s="38"/>
      <c r="M348" s="38"/>
      <c r="N348" s="28"/>
      <c r="O348" s="98"/>
      <c r="P348" s="28"/>
      <c r="Q348" s="70"/>
      <c r="S348" s="68">
        <f t="shared" si="32"/>
        <v>15.9</v>
      </c>
      <c r="T348" s="68">
        <f t="shared" si="33"/>
        <v>0</v>
      </c>
      <c r="U348" s="68">
        <f t="shared" si="34"/>
        <v>0</v>
      </c>
      <c r="V348" s="68">
        <f t="shared" si="35"/>
        <v>0</v>
      </c>
    </row>
    <row r="349" spans="1:22">
      <c r="A349" s="28"/>
      <c r="B349" s="51" t="s">
        <v>1301</v>
      </c>
      <c r="C349" s="37" t="s">
        <v>219</v>
      </c>
      <c r="D349" s="39">
        <f t="shared" si="30"/>
        <v>15.9</v>
      </c>
      <c r="E349" s="3" t="s">
        <v>1197</v>
      </c>
      <c r="F349" s="27">
        <f t="shared" si="31"/>
        <v>15.9</v>
      </c>
      <c r="G349" s="39">
        <v>0</v>
      </c>
      <c r="H349" s="39">
        <v>0</v>
      </c>
      <c r="I349" s="39">
        <v>0</v>
      </c>
      <c r="J349" s="20"/>
      <c r="K349" s="20"/>
      <c r="L349" s="20"/>
      <c r="M349" s="38"/>
      <c r="N349" s="28"/>
      <c r="O349" s="98">
        <v>15.9</v>
      </c>
      <c r="P349" s="28"/>
      <c r="S349" s="68">
        <f t="shared" si="32"/>
        <v>15.9</v>
      </c>
      <c r="T349" s="68">
        <f t="shared" si="33"/>
        <v>0</v>
      </c>
      <c r="U349" s="68">
        <f t="shared" si="34"/>
        <v>0</v>
      </c>
      <c r="V349" s="68">
        <f t="shared" si="35"/>
        <v>0</v>
      </c>
    </row>
    <row r="350" spans="1:22">
      <c r="A350" s="28" t="s">
        <v>1198</v>
      </c>
      <c r="B350" s="51" t="s">
        <v>1017</v>
      </c>
      <c r="C350" s="4" t="s">
        <v>64</v>
      </c>
      <c r="D350" s="39">
        <f t="shared" si="30"/>
        <v>15.4</v>
      </c>
      <c r="E350" s="3" t="s">
        <v>1198</v>
      </c>
      <c r="F350" s="27">
        <f t="shared" si="31"/>
        <v>15.4</v>
      </c>
      <c r="G350" s="39">
        <v>0</v>
      </c>
      <c r="H350" s="39">
        <v>0</v>
      </c>
      <c r="I350" s="39">
        <v>0</v>
      </c>
      <c r="J350" s="20"/>
      <c r="K350" s="20"/>
      <c r="L350" s="20"/>
      <c r="M350" s="38"/>
      <c r="N350" s="38">
        <v>15.4</v>
      </c>
      <c r="O350" s="99"/>
      <c r="P350" s="38"/>
      <c r="Q350" s="72"/>
      <c r="S350" s="68">
        <f t="shared" si="32"/>
        <v>15.4</v>
      </c>
      <c r="T350" s="68">
        <f t="shared" si="33"/>
        <v>0</v>
      </c>
      <c r="U350" s="68">
        <f t="shared" si="34"/>
        <v>0</v>
      </c>
      <c r="V350" s="68">
        <f t="shared" si="35"/>
        <v>0</v>
      </c>
    </row>
    <row r="351" spans="1:22">
      <c r="A351" s="28"/>
      <c r="B351" s="36" t="s">
        <v>688</v>
      </c>
      <c r="C351" s="37" t="s">
        <v>232</v>
      </c>
      <c r="D351" s="39">
        <f t="shared" si="30"/>
        <v>15.4</v>
      </c>
      <c r="E351" s="3" t="s">
        <v>1198</v>
      </c>
      <c r="F351" s="27">
        <f t="shared" si="31"/>
        <v>15.4</v>
      </c>
      <c r="G351" s="39">
        <v>0</v>
      </c>
      <c r="H351" s="39">
        <v>0</v>
      </c>
      <c r="I351" s="39">
        <v>0</v>
      </c>
      <c r="J351" s="20"/>
      <c r="K351" s="20"/>
      <c r="L351" s="20"/>
      <c r="M351" s="38"/>
      <c r="N351" s="38">
        <v>15.4</v>
      </c>
      <c r="O351" s="99"/>
      <c r="P351" s="38"/>
      <c r="Q351" s="72"/>
      <c r="S351" s="68">
        <f t="shared" si="32"/>
        <v>15.4</v>
      </c>
      <c r="T351" s="68">
        <f t="shared" si="33"/>
        <v>0</v>
      </c>
      <c r="U351" s="68">
        <f t="shared" si="34"/>
        <v>0</v>
      </c>
      <c r="V351" s="68">
        <f t="shared" si="35"/>
        <v>0</v>
      </c>
    </row>
    <row r="352" spans="1:22">
      <c r="A352" s="28" t="s">
        <v>1199</v>
      </c>
      <c r="B352" s="36" t="s">
        <v>834</v>
      </c>
      <c r="C352" s="37" t="s">
        <v>243</v>
      </c>
      <c r="D352" s="39">
        <f t="shared" si="30"/>
        <v>15.3</v>
      </c>
      <c r="E352" s="3" t="s">
        <v>1199</v>
      </c>
      <c r="F352" s="27">
        <f t="shared" si="31"/>
        <v>15.3</v>
      </c>
      <c r="G352" s="39">
        <v>0</v>
      </c>
      <c r="H352" s="39">
        <v>0</v>
      </c>
      <c r="I352" s="39">
        <v>0</v>
      </c>
      <c r="J352" s="20"/>
      <c r="K352" s="20"/>
      <c r="L352" s="20"/>
      <c r="M352" s="38"/>
      <c r="N352" s="38">
        <v>15.3</v>
      </c>
      <c r="O352" s="99"/>
      <c r="P352" s="38"/>
      <c r="Q352" s="72"/>
      <c r="S352" s="68">
        <f t="shared" si="32"/>
        <v>15.3</v>
      </c>
      <c r="T352" s="68">
        <f t="shared" si="33"/>
        <v>0</v>
      </c>
      <c r="U352" s="68">
        <f t="shared" si="34"/>
        <v>0</v>
      </c>
      <c r="V352" s="68">
        <f t="shared" si="35"/>
        <v>0</v>
      </c>
    </row>
    <row r="353" spans="1:22">
      <c r="A353" s="28" t="s">
        <v>1200</v>
      </c>
      <c r="B353" s="36" t="s">
        <v>900</v>
      </c>
      <c r="C353" s="4"/>
      <c r="D353" s="39">
        <f t="shared" si="30"/>
        <v>14.8</v>
      </c>
      <c r="E353" s="3" t="s">
        <v>1200</v>
      </c>
      <c r="F353" s="27">
        <f t="shared" si="31"/>
        <v>14.8</v>
      </c>
      <c r="G353" s="39">
        <v>0</v>
      </c>
      <c r="H353" s="39">
        <v>0</v>
      </c>
      <c r="I353" s="39">
        <v>0</v>
      </c>
      <c r="J353" s="20"/>
      <c r="K353" s="20"/>
      <c r="L353" s="20"/>
      <c r="M353" s="38"/>
      <c r="N353" s="38">
        <v>14.8</v>
      </c>
      <c r="O353" s="99"/>
      <c r="P353" s="38"/>
      <c r="Q353" s="72"/>
      <c r="S353" s="68">
        <f t="shared" si="32"/>
        <v>14.8</v>
      </c>
      <c r="T353" s="68">
        <f t="shared" si="33"/>
        <v>0</v>
      </c>
      <c r="U353" s="68">
        <f t="shared" si="34"/>
        <v>0</v>
      </c>
      <c r="V353" s="68">
        <f t="shared" si="35"/>
        <v>0</v>
      </c>
    </row>
    <row r="354" spans="1:22">
      <c r="A354" s="28" t="s">
        <v>1201</v>
      </c>
      <c r="B354" s="36" t="s">
        <v>152</v>
      </c>
      <c r="C354" s="4"/>
      <c r="D354" s="39">
        <f t="shared" si="30"/>
        <v>14.7</v>
      </c>
      <c r="E354" s="3" t="s">
        <v>1201</v>
      </c>
      <c r="F354" s="27">
        <f t="shared" si="31"/>
        <v>14.7</v>
      </c>
      <c r="G354" s="39">
        <v>0</v>
      </c>
      <c r="H354" s="39">
        <v>0</v>
      </c>
      <c r="I354" s="39">
        <v>0</v>
      </c>
      <c r="J354" s="28"/>
      <c r="K354" s="38">
        <v>14.7</v>
      </c>
      <c r="L354" s="38"/>
      <c r="M354" s="38"/>
      <c r="N354" s="28"/>
      <c r="O354" s="98"/>
      <c r="P354" s="28"/>
      <c r="Q354" s="70"/>
      <c r="S354" s="68">
        <f t="shared" si="32"/>
        <v>14.7</v>
      </c>
      <c r="T354" s="68">
        <f t="shared" si="33"/>
        <v>0</v>
      </c>
      <c r="U354" s="68">
        <f t="shared" si="34"/>
        <v>0</v>
      </c>
      <c r="V354" s="68">
        <f t="shared" si="35"/>
        <v>0</v>
      </c>
    </row>
    <row r="355" spans="1:22">
      <c r="A355" s="28" t="s">
        <v>1202</v>
      </c>
      <c r="B355" s="36" t="s">
        <v>1019</v>
      </c>
      <c r="C355" s="4"/>
      <c r="D355" s="39">
        <f t="shared" si="30"/>
        <v>14.3</v>
      </c>
      <c r="E355" s="3" t="s">
        <v>1202</v>
      </c>
      <c r="F355" s="27">
        <f t="shared" si="31"/>
        <v>14.3</v>
      </c>
      <c r="G355" s="39">
        <v>0</v>
      </c>
      <c r="H355" s="39">
        <v>0</v>
      </c>
      <c r="I355" s="39">
        <v>0</v>
      </c>
      <c r="J355" s="20"/>
      <c r="K355" s="20"/>
      <c r="L355" s="20"/>
      <c r="M355" s="38"/>
      <c r="N355" s="38">
        <v>14.3</v>
      </c>
      <c r="O355" s="99"/>
      <c r="P355" s="38"/>
      <c r="Q355" s="72"/>
      <c r="S355" s="68">
        <f t="shared" si="32"/>
        <v>14.3</v>
      </c>
      <c r="T355" s="68">
        <f t="shared" si="33"/>
        <v>0</v>
      </c>
      <c r="U355" s="68">
        <f t="shared" si="34"/>
        <v>0</v>
      </c>
      <c r="V355" s="68">
        <f t="shared" si="35"/>
        <v>0</v>
      </c>
    </row>
    <row r="356" spans="1:22">
      <c r="A356" s="28" t="s">
        <v>1203</v>
      </c>
      <c r="B356" s="1" t="s">
        <v>59</v>
      </c>
      <c r="C356" s="4" t="s">
        <v>65</v>
      </c>
      <c r="D356" s="39">
        <f t="shared" si="30"/>
        <v>13.9</v>
      </c>
      <c r="E356" s="3" t="s">
        <v>1203</v>
      </c>
      <c r="F356" s="27">
        <f t="shared" si="31"/>
        <v>13.9</v>
      </c>
      <c r="G356" s="39">
        <v>0</v>
      </c>
      <c r="H356" s="39">
        <v>0</v>
      </c>
      <c r="I356" s="39">
        <v>0</v>
      </c>
      <c r="J356" s="28">
        <v>13.9</v>
      </c>
      <c r="K356" s="28"/>
      <c r="L356" s="38"/>
      <c r="M356" s="38"/>
      <c r="N356" s="28"/>
      <c r="O356" s="98"/>
      <c r="P356" s="28"/>
      <c r="Q356" s="70"/>
      <c r="S356" s="68">
        <f t="shared" si="32"/>
        <v>13.9</v>
      </c>
      <c r="T356" s="68">
        <f t="shared" si="33"/>
        <v>0</v>
      </c>
      <c r="U356" s="68">
        <f t="shared" si="34"/>
        <v>0</v>
      </c>
      <c r="V356" s="68">
        <f t="shared" si="35"/>
        <v>0</v>
      </c>
    </row>
    <row r="357" spans="1:22">
      <c r="A357" s="28" t="s">
        <v>1204</v>
      </c>
      <c r="B357" s="51" t="s">
        <v>950</v>
      </c>
      <c r="C357" s="37" t="s">
        <v>64</v>
      </c>
      <c r="D357" s="39">
        <f t="shared" si="30"/>
        <v>13.5</v>
      </c>
      <c r="E357" s="3" t="s">
        <v>1204</v>
      </c>
      <c r="F357" s="27">
        <f t="shared" si="31"/>
        <v>13.5</v>
      </c>
      <c r="G357" s="39">
        <v>0</v>
      </c>
      <c r="H357" s="39">
        <v>0</v>
      </c>
      <c r="I357" s="39">
        <v>0</v>
      </c>
      <c r="J357" s="20"/>
      <c r="K357" s="20"/>
      <c r="L357" s="20"/>
      <c r="M357" s="38"/>
      <c r="N357" s="38">
        <v>13.5</v>
      </c>
      <c r="O357" s="99"/>
      <c r="P357" s="38"/>
      <c r="Q357" s="72"/>
      <c r="S357" s="68">
        <f t="shared" si="32"/>
        <v>13.5</v>
      </c>
      <c r="T357" s="68">
        <f t="shared" si="33"/>
        <v>0</v>
      </c>
      <c r="U357" s="68">
        <f t="shared" si="34"/>
        <v>0</v>
      </c>
      <c r="V357" s="68">
        <f t="shared" si="35"/>
        <v>0</v>
      </c>
    </row>
    <row r="358" spans="1:22">
      <c r="A358" s="28"/>
      <c r="B358" s="51" t="s">
        <v>836</v>
      </c>
      <c r="C358" s="4"/>
      <c r="D358" s="39">
        <f t="shared" si="30"/>
        <v>13.5</v>
      </c>
      <c r="E358" s="3" t="s">
        <v>1204</v>
      </c>
      <c r="F358" s="27">
        <f t="shared" si="31"/>
        <v>13.5</v>
      </c>
      <c r="G358" s="39">
        <v>0</v>
      </c>
      <c r="H358" s="39">
        <v>0</v>
      </c>
      <c r="I358" s="39">
        <v>0</v>
      </c>
      <c r="J358" s="20"/>
      <c r="K358" s="20"/>
      <c r="L358" s="20"/>
      <c r="M358" s="38"/>
      <c r="N358" s="38">
        <v>13.5</v>
      </c>
      <c r="O358" s="99"/>
      <c r="P358" s="38"/>
      <c r="Q358" s="72"/>
      <c r="S358" s="68">
        <f t="shared" si="32"/>
        <v>13.5</v>
      </c>
      <c r="T358" s="68">
        <f t="shared" si="33"/>
        <v>0</v>
      </c>
      <c r="U358" s="68">
        <f t="shared" si="34"/>
        <v>0</v>
      </c>
      <c r="V358" s="68">
        <f t="shared" si="35"/>
        <v>0</v>
      </c>
    </row>
    <row r="359" spans="1:22">
      <c r="A359" s="28"/>
      <c r="B359" s="51" t="s">
        <v>902</v>
      </c>
      <c r="C359" s="37" t="s">
        <v>243</v>
      </c>
      <c r="D359" s="39">
        <f t="shared" si="30"/>
        <v>13.5</v>
      </c>
      <c r="E359" s="3" t="s">
        <v>1204</v>
      </c>
      <c r="F359" s="27">
        <f t="shared" si="31"/>
        <v>13.5</v>
      </c>
      <c r="G359" s="39">
        <v>0</v>
      </c>
      <c r="H359" s="39">
        <v>0</v>
      </c>
      <c r="I359" s="39">
        <v>0</v>
      </c>
      <c r="J359" s="20"/>
      <c r="K359" s="20"/>
      <c r="L359" s="20"/>
      <c r="M359" s="38"/>
      <c r="N359" s="38">
        <v>12.5</v>
      </c>
      <c r="O359" s="99">
        <v>1</v>
      </c>
      <c r="P359" s="38"/>
      <c r="Q359" s="72"/>
      <c r="S359" s="68">
        <f t="shared" si="32"/>
        <v>12.5</v>
      </c>
      <c r="T359" s="68">
        <f t="shared" si="33"/>
        <v>1</v>
      </c>
      <c r="U359" s="68">
        <f t="shared" si="34"/>
        <v>0</v>
      </c>
      <c r="V359" s="68">
        <f t="shared" si="35"/>
        <v>0</v>
      </c>
    </row>
    <row r="360" spans="1:22">
      <c r="A360" s="28" t="s">
        <v>1205</v>
      </c>
      <c r="B360" s="51" t="s">
        <v>690</v>
      </c>
      <c r="C360" s="37" t="s">
        <v>625</v>
      </c>
      <c r="D360" s="39">
        <f t="shared" si="30"/>
        <v>13.4</v>
      </c>
      <c r="E360" s="3" t="s">
        <v>1205</v>
      </c>
      <c r="F360" s="27">
        <f t="shared" si="31"/>
        <v>13.4</v>
      </c>
      <c r="G360" s="39">
        <v>0</v>
      </c>
      <c r="H360" s="39">
        <v>0</v>
      </c>
      <c r="I360" s="39">
        <v>0</v>
      </c>
      <c r="J360" s="20"/>
      <c r="K360" s="20"/>
      <c r="L360" s="20"/>
      <c r="M360" s="38"/>
      <c r="N360" s="38">
        <v>13.4</v>
      </c>
      <c r="O360" s="99"/>
      <c r="P360" s="38"/>
      <c r="Q360" s="72"/>
      <c r="S360" s="68">
        <f t="shared" si="32"/>
        <v>13.4</v>
      </c>
      <c r="T360" s="68">
        <f t="shared" si="33"/>
        <v>0</v>
      </c>
      <c r="U360" s="68">
        <f t="shared" si="34"/>
        <v>0</v>
      </c>
      <c r="V360" s="68">
        <f t="shared" si="35"/>
        <v>0</v>
      </c>
    </row>
    <row r="361" spans="1:22">
      <c r="A361" s="28" t="s">
        <v>1206</v>
      </c>
      <c r="B361" s="36" t="s">
        <v>162</v>
      </c>
      <c r="C361" s="4"/>
      <c r="D361" s="39">
        <f t="shared" si="30"/>
        <v>13</v>
      </c>
      <c r="E361" s="3" t="s">
        <v>1206</v>
      </c>
      <c r="F361" s="27">
        <f t="shared" si="31"/>
        <v>13</v>
      </c>
      <c r="G361" s="39">
        <v>0</v>
      </c>
      <c r="H361" s="39">
        <v>0</v>
      </c>
      <c r="I361" s="39">
        <v>0</v>
      </c>
      <c r="J361" s="28"/>
      <c r="K361" s="38">
        <v>13</v>
      </c>
      <c r="L361" s="38"/>
      <c r="M361" s="38"/>
      <c r="N361" s="28"/>
      <c r="O361" s="98"/>
      <c r="P361" s="28"/>
      <c r="Q361" s="70"/>
      <c r="S361" s="68">
        <f t="shared" si="32"/>
        <v>13</v>
      </c>
      <c r="T361" s="68">
        <f t="shared" si="33"/>
        <v>0</v>
      </c>
      <c r="U361" s="68">
        <f t="shared" si="34"/>
        <v>0</v>
      </c>
      <c r="V361" s="68">
        <f t="shared" si="35"/>
        <v>0</v>
      </c>
    </row>
    <row r="362" spans="1:22">
      <c r="A362" s="28"/>
      <c r="B362" s="51" t="s">
        <v>745</v>
      </c>
      <c r="C362" s="4"/>
      <c r="D362" s="39">
        <f t="shared" si="30"/>
        <v>13</v>
      </c>
      <c r="E362" s="3" t="s">
        <v>1206</v>
      </c>
      <c r="F362" s="27">
        <f t="shared" si="31"/>
        <v>13</v>
      </c>
      <c r="G362" s="39">
        <v>0</v>
      </c>
      <c r="H362" s="39">
        <v>0</v>
      </c>
      <c r="I362" s="39">
        <v>0</v>
      </c>
      <c r="J362" s="20"/>
      <c r="K362" s="20"/>
      <c r="L362" s="20"/>
      <c r="M362" s="38"/>
      <c r="N362" s="38">
        <v>13</v>
      </c>
      <c r="O362" s="99"/>
      <c r="P362" s="38"/>
      <c r="Q362" s="72"/>
      <c r="S362" s="68">
        <f t="shared" si="32"/>
        <v>13</v>
      </c>
      <c r="T362" s="68">
        <f t="shared" si="33"/>
        <v>0</v>
      </c>
      <c r="U362" s="68">
        <f t="shared" si="34"/>
        <v>0</v>
      </c>
      <c r="V362" s="68">
        <f t="shared" si="35"/>
        <v>0</v>
      </c>
    </row>
    <row r="363" spans="1:22">
      <c r="A363" s="28" t="s">
        <v>1207</v>
      </c>
      <c r="B363" s="51" t="s">
        <v>1352</v>
      </c>
      <c r="C363" s="37" t="s">
        <v>252</v>
      </c>
      <c r="D363" s="39">
        <f t="shared" si="30"/>
        <v>12.6</v>
      </c>
      <c r="E363" s="3" t="s">
        <v>1207</v>
      </c>
      <c r="F363" s="27">
        <f t="shared" si="31"/>
        <v>12.6</v>
      </c>
      <c r="G363" s="39">
        <v>0</v>
      </c>
      <c r="H363" s="39">
        <v>0</v>
      </c>
      <c r="I363" s="39">
        <v>0</v>
      </c>
      <c r="J363" s="20"/>
      <c r="K363" s="20"/>
      <c r="L363" s="20"/>
      <c r="M363" s="38"/>
      <c r="N363" s="28"/>
      <c r="O363" s="98">
        <v>12.6</v>
      </c>
      <c r="P363" s="28"/>
      <c r="Q363" s="71"/>
      <c r="S363" s="68">
        <f t="shared" si="32"/>
        <v>12.6</v>
      </c>
      <c r="T363" s="68">
        <f t="shared" si="33"/>
        <v>0</v>
      </c>
      <c r="U363" s="68">
        <f t="shared" si="34"/>
        <v>0</v>
      </c>
      <c r="V363" s="68">
        <f t="shared" si="35"/>
        <v>0</v>
      </c>
    </row>
    <row r="364" spans="1:22">
      <c r="A364" s="28" t="s">
        <v>1208</v>
      </c>
      <c r="B364" s="51" t="s">
        <v>1021</v>
      </c>
      <c r="C364" s="4" t="s">
        <v>625</v>
      </c>
      <c r="D364" s="39">
        <f t="shared" si="30"/>
        <v>12.3</v>
      </c>
      <c r="E364" s="3" t="s">
        <v>1208</v>
      </c>
      <c r="F364" s="27">
        <f t="shared" si="31"/>
        <v>12.3</v>
      </c>
      <c r="G364" s="39">
        <v>0</v>
      </c>
      <c r="H364" s="39">
        <v>0</v>
      </c>
      <c r="I364" s="39">
        <v>0</v>
      </c>
      <c r="J364" s="20"/>
      <c r="K364" s="20"/>
      <c r="L364" s="20"/>
      <c r="M364" s="38"/>
      <c r="N364" s="38">
        <v>12.3</v>
      </c>
      <c r="O364" s="99"/>
      <c r="P364" s="38"/>
      <c r="Q364" s="72"/>
      <c r="S364" s="68">
        <f t="shared" si="32"/>
        <v>12.3</v>
      </c>
      <c r="T364" s="68">
        <f t="shared" si="33"/>
        <v>0</v>
      </c>
      <c r="U364" s="68">
        <f t="shared" si="34"/>
        <v>0</v>
      </c>
      <c r="V364" s="68">
        <f t="shared" si="35"/>
        <v>0</v>
      </c>
    </row>
    <row r="365" spans="1:22">
      <c r="A365" s="28" t="s">
        <v>1209</v>
      </c>
      <c r="B365" s="51" t="s">
        <v>1304</v>
      </c>
      <c r="C365" s="1"/>
      <c r="D365" s="39">
        <f t="shared" si="30"/>
        <v>12.2</v>
      </c>
      <c r="E365" s="3" t="s">
        <v>1209</v>
      </c>
      <c r="F365" s="27">
        <f t="shared" si="31"/>
        <v>12.2</v>
      </c>
      <c r="G365" s="39">
        <v>0</v>
      </c>
      <c r="H365" s="39">
        <v>0</v>
      </c>
      <c r="I365" s="39">
        <v>0</v>
      </c>
      <c r="J365" s="20"/>
      <c r="K365" s="20"/>
      <c r="L365" s="20"/>
      <c r="M365" s="38"/>
      <c r="N365" s="28"/>
      <c r="O365" s="98">
        <v>12.2</v>
      </c>
      <c r="P365" s="28"/>
      <c r="Q365" s="71"/>
      <c r="S365" s="68">
        <f t="shared" si="32"/>
        <v>12.2</v>
      </c>
      <c r="T365" s="68">
        <f t="shared" si="33"/>
        <v>0</v>
      </c>
      <c r="U365" s="68">
        <f t="shared" si="34"/>
        <v>0</v>
      </c>
      <c r="V365" s="68">
        <f t="shared" si="35"/>
        <v>0</v>
      </c>
    </row>
    <row r="366" spans="1:22">
      <c r="A366" s="28" t="s">
        <v>1210</v>
      </c>
      <c r="B366" s="51" t="s">
        <v>1404</v>
      </c>
      <c r="C366" s="37" t="s">
        <v>806</v>
      </c>
      <c r="D366" s="39">
        <f t="shared" si="30"/>
        <v>12.1</v>
      </c>
      <c r="E366" s="3" t="s">
        <v>1210</v>
      </c>
      <c r="F366" s="27">
        <f t="shared" si="31"/>
        <v>12.1</v>
      </c>
      <c r="G366" s="39">
        <v>0</v>
      </c>
      <c r="H366" s="39">
        <v>0</v>
      </c>
      <c r="I366" s="39">
        <v>0</v>
      </c>
      <c r="J366" s="20"/>
      <c r="K366" s="20"/>
      <c r="L366" s="20"/>
      <c r="M366" s="38"/>
      <c r="N366" s="28"/>
      <c r="O366" s="98">
        <v>12.1</v>
      </c>
      <c r="P366" s="28"/>
      <c r="Q366" s="71"/>
      <c r="S366" s="68">
        <f t="shared" si="32"/>
        <v>12.1</v>
      </c>
      <c r="T366" s="68">
        <f t="shared" si="33"/>
        <v>0</v>
      </c>
      <c r="U366" s="68">
        <f t="shared" si="34"/>
        <v>0</v>
      </c>
      <c r="V366" s="68">
        <f t="shared" si="35"/>
        <v>0</v>
      </c>
    </row>
    <row r="367" spans="1:22">
      <c r="A367" s="28" t="s">
        <v>1211</v>
      </c>
      <c r="B367" s="51" t="s">
        <v>441</v>
      </c>
      <c r="C367" s="4" t="s">
        <v>67</v>
      </c>
      <c r="D367" s="39">
        <f t="shared" si="30"/>
        <v>11.8</v>
      </c>
      <c r="E367" s="3" t="s">
        <v>1211</v>
      </c>
      <c r="F367" s="27">
        <f t="shared" si="31"/>
        <v>11.8</v>
      </c>
      <c r="G367" s="39">
        <v>0</v>
      </c>
      <c r="H367" s="39">
        <v>0</v>
      </c>
      <c r="I367" s="39">
        <v>0</v>
      </c>
      <c r="J367" s="28"/>
      <c r="K367" s="28"/>
      <c r="L367" s="38">
        <v>11.8</v>
      </c>
      <c r="M367" s="38"/>
      <c r="N367" s="28"/>
      <c r="O367" s="98"/>
      <c r="P367" s="28"/>
      <c r="Q367" s="70"/>
      <c r="S367" s="68">
        <f t="shared" si="32"/>
        <v>11.8</v>
      </c>
      <c r="T367" s="68">
        <f t="shared" si="33"/>
        <v>0</v>
      </c>
      <c r="U367" s="68">
        <f t="shared" si="34"/>
        <v>0</v>
      </c>
      <c r="V367" s="68">
        <f t="shared" si="35"/>
        <v>0</v>
      </c>
    </row>
    <row r="368" spans="1:22">
      <c r="A368" s="28" t="s">
        <v>1212</v>
      </c>
      <c r="B368" s="36" t="s">
        <v>838</v>
      </c>
      <c r="C368" s="37" t="s">
        <v>839</v>
      </c>
      <c r="D368" s="39">
        <f t="shared" si="30"/>
        <v>11.7</v>
      </c>
      <c r="E368" s="3" t="s">
        <v>1212</v>
      </c>
      <c r="F368" s="27">
        <f t="shared" si="31"/>
        <v>11.7</v>
      </c>
      <c r="G368" s="39">
        <v>0</v>
      </c>
      <c r="H368" s="39">
        <v>0</v>
      </c>
      <c r="I368" s="39">
        <v>0</v>
      </c>
      <c r="J368" s="20"/>
      <c r="K368" s="20"/>
      <c r="L368" s="20"/>
      <c r="M368" s="38"/>
      <c r="N368" s="38">
        <v>11.7</v>
      </c>
      <c r="O368" s="99"/>
      <c r="P368" s="38"/>
      <c r="Q368" s="72"/>
      <c r="S368" s="68">
        <f t="shared" si="32"/>
        <v>11.7</v>
      </c>
      <c r="T368" s="68">
        <f t="shared" si="33"/>
        <v>0</v>
      </c>
      <c r="U368" s="68">
        <f t="shared" si="34"/>
        <v>0</v>
      </c>
      <c r="V368" s="68">
        <f t="shared" si="35"/>
        <v>0</v>
      </c>
    </row>
    <row r="369" spans="1:22">
      <c r="A369" s="28" t="s">
        <v>1213</v>
      </c>
      <c r="B369" s="51" t="s">
        <v>404</v>
      </c>
      <c r="C369" s="4" t="s">
        <v>208</v>
      </c>
      <c r="D369" s="39">
        <f t="shared" si="30"/>
        <v>11.5</v>
      </c>
      <c r="E369" s="3" t="s">
        <v>1213</v>
      </c>
      <c r="F369" s="27">
        <f t="shared" si="31"/>
        <v>11.5</v>
      </c>
      <c r="G369" s="39">
        <v>0</v>
      </c>
      <c r="H369" s="39">
        <v>0</v>
      </c>
      <c r="I369" s="39">
        <v>0</v>
      </c>
      <c r="J369" s="28"/>
      <c r="K369" s="28"/>
      <c r="L369" s="38">
        <v>11.5</v>
      </c>
      <c r="M369" s="38"/>
      <c r="N369" s="28"/>
      <c r="O369" s="98"/>
      <c r="P369" s="28"/>
      <c r="Q369" s="70"/>
      <c r="S369" s="68">
        <f t="shared" si="32"/>
        <v>11.5</v>
      </c>
      <c r="T369" s="68">
        <f t="shared" si="33"/>
        <v>0</v>
      </c>
      <c r="U369" s="68">
        <f t="shared" si="34"/>
        <v>0</v>
      </c>
      <c r="V369" s="68">
        <f t="shared" si="35"/>
        <v>0</v>
      </c>
    </row>
    <row r="370" spans="1:22">
      <c r="A370" s="28" t="s">
        <v>1214</v>
      </c>
      <c r="B370" s="36" t="s">
        <v>692</v>
      </c>
      <c r="C370" s="4"/>
      <c r="D370" s="39">
        <f t="shared" si="30"/>
        <v>11.3</v>
      </c>
      <c r="E370" s="3" t="s">
        <v>1214</v>
      </c>
      <c r="F370" s="27">
        <f t="shared" si="31"/>
        <v>11.3</v>
      </c>
      <c r="G370" s="39">
        <v>0</v>
      </c>
      <c r="H370" s="39">
        <v>0</v>
      </c>
      <c r="I370" s="39">
        <v>0</v>
      </c>
      <c r="J370" s="20"/>
      <c r="K370" s="20"/>
      <c r="L370" s="20"/>
      <c r="M370" s="38"/>
      <c r="N370" s="38">
        <v>11.3</v>
      </c>
      <c r="O370" s="99"/>
      <c r="P370" s="38"/>
      <c r="Q370" s="72"/>
      <c r="S370" s="68">
        <f t="shared" si="32"/>
        <v>11.3</v>
      </c>
      <c r="T370" s="68">
        <f t="shared" si="33"/>
        <v>0</v>
      </c>
      <c r="U370" s="68">
        <f t="shared" si="34"/>
        <v>0</v>
      </c>
      <c r="V370" s="68">
        <f t="shared" si="35"/>
        <v>0</v>
      </c>
    </row>
    <row r="371" spans="1:22">
      <c r="A371" s="28"/>
      <c r="B371" s="36" t="s">
        <v>1023</v>
      </c>
      <c r="C371" s="4" t="s">
        <v>625</v>
      </c>
      <c r="D371" s="39">
        <f t="shared" si="30"/>
        <v>11.3</v>
      </c>
      <c r="E371" s="3" t="s">
        <v>1214</v>
      </c>
      <c r="F371" s="27">
        <f t="shared" si="31"/>
        <v>11.3</v>
      </c>
      <c r="G371" s="39">
        <v>0</v>
      </c>
      <c r="H371" s="39">
        <v>0</v>
      </c>
      <c r="I371" s="39">
        <v>0</v>
      </c>
      <c r="J371" s="20"/>
      <c r="K371" s="20"/>
      <c r="L371" s="20"/>
      <c r="M371" s="38"/>
      <c r="N371" s="38">
        <v>11.3</v>
      </c>
      <c r="O371" s="99"/>
      <c r="P371" s="38"/>
      <c r="Q371" s="72"/>
      <c r="S371" s="68">
        <f t="shared" si="32"/>
        <v>11.3</v>
      </c>
      <c r="T371" s="68">
        <f t="shared" si="33"/>
        <v>0</v>
      </c>
      <c r="U371" s="68">
        <f t="shared" si="34"/>
        <v>0</v>
      </c>
      <c r="V371" s="68">
        <f t="shared" si="35"/>
        <v>0</v>
      </c>
    </row>
    <row r="372" spans="1:22">
      <c r="A372" s="28" t="s">
        <v>1215</v>
      </c>
      <c r="B372" s="51" t="s">
        <v>1025</v>
      </c>
      <c r="C372" s="4"/>
      <c r="D372" s="39">
        <f t="shared" si="30"/>
        <v>11.2</v>
      </c>
      <c r="E372" s="3" t="s">
        <v>1215</v>
      </c>
      <c r="F372" s="27">
        <f t="shared" si="31"/>
        <v>11.2</v>
      </c>
      <c r="G372" s="39">
        <v>0</v>
      </c>
      <c r="H372" s="39">
        <v>0</v>
      </c>
      <c r="I372" s="39">
        <v>0</v>
      </c>
      <c r="J372" s="20"/>
      <c r="K372" s="20"/>
      <c r="L372" s="20"/>
      <c r="M372" s="38"/>
      <c r="N372" s="38">
        <v>10.199999999999999</v>
      </c>
      <c r="O372" s="99">
        <v>1</v>
      </c>
      <c r="P372" s="38"/>
      <c r="Q372" s="72"/>
      <c r="S372" s="68">
        <f t="shared" si="32"/>
        <v>10.199999999999999</v>
      </c>
      <c r="T372" s="68">
        <f t="shared" si="33"/>
        <v>1</v>
      </c>
      <c r="U372" s="68">
        <f t="shared" si="34"/>
        <v>0</v>
      </c>
      <c r="V372" s="68">
        <f t="shared" si="35"/>
        <v>0</v>
      </c>
    </row>
    <row r="373" spans="1:22">
      <c r="A373" s="28" t="s">
        <v>1216</v>
      </c>
      <c r="B373" s="14" t="s">
        <v>2</v>
      </c>
      <c r="C373" s="4" t="s">
        <v>65</v>
      </c>
      <c r="D373" s="39">
        <f t="shared" si="30"/>
        <v>10.9</v>
      </c>
      <c r="E373" s="3" t="s">
        <v>1216</v>
      </c>
      <c r="F373" s="27">
        <f t="shared" si="31"/>
        <v>10.9</v>
      </c>
      <c r="G373" s="39">
        <v>0</v>
      </c>
      <c r="H373" s="39">
        <v>0</v>
      </c>
      <c r="I373" s="39">
        <v>0</v>
      </c>
      <c r="J373" s="27">
        <v>10.9</v>
      </c>
      <c r="K373" s="28"/>
      <c r="L373" s="38"/>
      <c r="M373" s="38"/>
      <c r="N373" s="28"/>
      <c r="O373" s="98"/>
      <c r="P373" s="28"/>
      <c r="Q373" s="70"/>
      <c r="S373" s="68">
        <f t="shared" si="32"/>
        <v>10.9</v>
      </c>
      <c r="T373" s="68">
        <f t="shared" si="33"/>
        <v>0</v>
      </c>
      <c r="U373" s="68">
        <f t="shared" si="34"/>
        <v>0</v>
      </c>
      <c r="V373" s="68">
        <f t="shared" si="35"/>
        <v>0</v>
      </c>
    </row>
    <row r="374" spans="1:22">
      <c r="A374" s="28" t="s">
        <v>1217</v>
      </c>
      <c r="B374" s="51" t="s">
        <v>1306</v>
      </c>
      <c r="C374" s="37" t="s">
        <v>63</v>
      </c>
      <c r="D374" s="39">
        <f t="shared" si="30"/>
        <v>10.3</v>
      </c>
      <c r="E374" s="3" t="s">
        <v>1217</v>
      </c>
      <c r="F374" s="27">
        <f t="shared" si="31"/>
        <v>10.3</v>
      </c>
      <c r="G374" s="39">
        <v>0</v>
      </c>
      <c r="H374" s="39">
        <v>0</v>
      </c>
      <c r="I374" s="39">
        <v>0</v>
      </c>
      <c r="J374" s="20"/>
      <c r="K374" s="20"/>
      <c r="L374" s="20"/>
      <c r="M374" s="38"/>
      <c r="N374" s="28"/>
      <c r="O374" s="98">
        <v>10.3</v>
      </c>
      <c r="P374" s="28"/>
      <c r="Q374" s="71"/>
      <c r="S374" s="68">
        <f t="shared" si="32"/>
        <v>10.3</v>
      </c>
      <c r="T374" s="68">
        <f t="shared" si="33"/>
        <v>0</v>
      </c>
      <c r="U374" s="68">
        <f t="shared" si="34"/>
        <v>0</v>
      </c>
      <c r="V374" s="68">
        <f t="shared" si="35"/>
        <v>0</v>
      </c>
    </row>
    <row r="375" spans="1:22">
      <c r="A375" s="28" t="s">
        <v>1218</v>
      </c>
      <c r="B375" s="36" t="s">
        <v>747</v>
      </c>
      <c r="C375" s="37" t="s">
        <v>64</v>
      </c>
      <c r="D375" s="39">
        <f t="shared" si="30"/>
        <v>10</v>
      </c>
      <c r="E375" s="3" t="s">
        <v>1218</v>
      </c>
      <c r="F375" s="27">
        <f t="shared" si="31"/>
        <v>10</v>
      </c>
      <c r="G375" s="39">
        <v>0</v>
      </c>
      <c r="H375" s="39">
        <v>0</v>
      </c>
      <c r="I375" s="39">
        <v>0</v>
      </c>
      <c r="J375" s="20"/>
      <c r="K375" s="20"/>
      <c r="L375" s="20"/>
      <c r="M375" s="38"/>
      <c r="N375" s="38">
        <v>10</v>
      </c>
      <c r="O375" s="99"/>
      <c r="P375" s="38"/>
      <c r="Q375" s="72"/>
      <c r="S375" s="68">
        <f t="shared" si="32"/>
        <v>10</v>
      </c>
      <c r="T375" s="68">
        <f t="shared" si="33"/>
        <v>0</v>
      </c>
      <c r="U375" s="68">
        <f t="shared" si="34"/>
        <v>0</v>
      </c>
      <c r="V375" s="68">
        <f t="shared" si="35"/>
        <v>0</v>
      </c>
    </row>
    <row r="376" spans="1:22">
      <c r="A376" s="28" t="s">
        <v>1219</v>
      </c>
      <c r="B376" s="51" t="s">
        <v>841</v>
      </c>
      <c r="C376" s="37" t="s">
        <v>842</v>
      </c>
      <c r="D376" s="39">
        <f t="shared" si="30"/>
        <v>9.9</v>
      </c>
      <c r="E376" s="3" t="s">
        <v>1219</v>
      </c>
      <c r="F376" s="27">
        <f t="shared" si="31"/>
        <v>9.9</v>
      </c>
      <c r="G376" s="39">
        <v>0</v>
      </c>
      <c r="H376" s="39">
        <v>0</v>
      </c>
      <c r="I376" s="39">
        <v>0</v>
      </c>
      <c r="J376" s="20"/>
      <c r="K376" s="20"/>
      <c r="L376" s="20"/>
      <c r="M376" s="38"/>
      <c r="N376" s="38">
        <v>9.9</v>
      </c>
      <c r="O376" s="99"/>
      <c r="P376" s="38"/>
      <c r="Q376" s="72"/>
      <c r="S376" s="68">
        <f t="shared" si="32"/>
        <v>9.9</v>
      </c>
      <c r="T376" s="68">
        <f t="shared" si="33"/>
        <v>0</v>
      </c>
      <c r="U376" s="68">
        <f t="shared" si="34"/>
        <v>0</v>
      </c>
      <c r="V376" s="68">
        <f t="shared" si="35"/>
        <v>0</v>
      </c>
    </row>
    <row r="377" spans="1:22">
      <c r="A377" s="28" t="s">
        <v>1220</v>
      </c>
      <c r="B377" s="51" t="s">
        <v>573</v>
      </c>
      <c r="C377" s="37" t="s">
        <v>219</v>
      </c>
      <c r="D377" s="39">
        <f t="shared" si="30"/>
        <v>9.4</v>
      </c>
      <c r="E377" s="3" t="s">
        <v>1220</v>
      </c>
      <c r="F377" s="27">
        <f t="shared" si="31"/>
        <v>9.4</v>
      </c>
      <c r="G377" s="39">
        <v>0</v>
      </c>
      <c r="H377" s="39">
        <v>0</v>
      </c>
      <c r="I377" s="39">
        <v>0</v>
      </c>
      <c r="J377" s="20"/>
      <c r="K377" s="20"/>
      <c r="L377" s="20"/>
      <c r="M377" s="38">
        <v>9.4</v>
      </c>
      <c r="N377" s="28"/>
      <c r="O377" s="98"/>
      <c r="P377" s="28"/>
      <c r="Q377" s="70"/>
      <c r="S377" s="68">
        <f t="shared" si="32"/>
        <v>9.4</v>
      </c>
      <c r="T377" s="68">
        <f t="shared" si="33"/>
        <v>0</v>
      </c>
      <c r="U377" s="68">
        <f t="shared" si="34"/>
        <v>0</v>
      </c>
      <c r="V377" s="68">
        <f t="shared" si="35"/>
        <v>0</v>
      </c>
    </row>
    <row r="378" spans="1:22">
      <c r="A378" s="28"/>
      <c r="B378" s="51" t="s">
        <v>571</v>
      </c>
      <c r="C378" s="37" t="s">
        <v>219</v>
      </c>
      <c r="D378" s="39">
        <f t="shared" si="30"/>
        <v>9.4</v>
      </c>
      <c r="E378" s="3" t="s">
        <v>1220</v>
      </c>
      <c r="F378" s="27">
        <f t="shared" si="31"/>
        <v>9.4</v>
      </c>
      <c r="G378" s="39">
        <v>0</v>
      </c>
      <c r="H378" s="39">
        <v>0</v>
      </c>
      <c r="I378" s="39">
        <v>0</v>
      </c>
      <c r="J378" s="20"/>
      <c r="K378" s="20"/>
      <c r="L378" s="20"/>
      <c r="M378" s="38">
        <v>9.4</v>
      </c>
      <c r="N378" s="28"/>
      <c r="O378" s="98"/>
      <c r="P378" s="28"/>
      <c r="Q378" s="70"/>
      <c r="S378" s="68">
        <f t="shared" si="32"/>
        <v>9.4</v>
      </c>
      <c r="T378" s="68">
        <f t="shared" si="33"/>
        <v>0</v>
      </c>
      <c r="U378" s="68">
        <f t="shared" si="34"/>
        <v>0</v>
      </c>
      <c r="V378" s="68">
        <f t="shared" si="35"/>
        <v>0</v>
      </c>
    </row>
    <row r="379" spans="1:22">
      <c r="A379" s="28" t="s">
        <v>1221</v>
      </c>
      <c r="B379" s="51" t="s">
        <v>694</v>
      </c>
      <c r="C379" s="37" t="s">
        <v>646</v>
      </c>
      <c r="D379" s="39">
        <f t="shared" si="30"/>
        <v>9.3000000000000007</v>
      </c>
      <c r="E379" s="3" t="s">
        <v>1221</v>
      </c>
      <c r="F379" s="27">
        <f t="shared" si="31"/>
        <v>9.3000000000000007</v>
      </c>
      <c r="G379" s="39">
        <v>0</v>
      </c>
      <c r="H379" s="39">
        <v>0</v>
      </c>
      <c r="I379" s="39">
        <v>0</v>
      </c>
      <c r="J379" s="20"/>
      <c r="K379" s="20"/>
      <c r="L379" s="20"/>
      <c r="M379" s="38"/>
      <c r="N379" s="38">
        <v>9.3000000000000007</v>
      </c>
      <c r="O379" s="99"/>
      <c r="P379" s="38"/>
      <c r="Q379" s="72"/>
      <c r="S379" s="68">
        <f t="shared" si="32"/>
        <v>9.3000000000000007</v>
      </c>
      <c r="T379" s="68">
        <f t="shared" si="33"/>
        <v>0</v>
      </c>
      <c r="U379" s="68">
        <f t="shared" si="34"/>
        <v>0</v>
      </c>
      <c r="V379" s="68">
        <f t="shared" si="35"/>
        <v>0</v>
      </c>
    </row>
    <row r="380" spans="1:22">
      <c r="A380" s="28"/>
      <c r="B380" s="36" t="s">
        <v>953</v>
      </c>
      <c r="C380" s="37" t="s">
        <v>64</v>
      </c>
      <c r="D380" s="39">
        <f t="shared" si="30"/>
        <v>9.3000000000000007</v>
      </c>
      <c r="E380" s="3" t="s">
        <v>1221</v>
      </c>
      <c r="F380" s="27">
        <f t="shared" si="31"/>
        <v>9.3000000000000007</v>
      </c>
      <c r="G380" s="39">
        <v>0</v>
      </c>
      <c r="H380" s="39">
        <v>0</v>
      </c>
      <c r="I380" s="39">
        <v>0</v>
      </c>
      <c r="J380" s="20"/>
      <c r="K380" s="20"/>
      <c r="L380" s="20"/>
      <c r="M380" s="38"/>
      <c r="N380" s="38">
        <v>9.3000000000000007</v>
      </c>
      <c r="O380" s="99"/>
      <c r="P380" s="38"/>
      <c r="Q380" s="72"/>
      <c r="S380" s="68">
        <f t="shared" si="32"/>
        <v>9.3000000000000007</v>
      </c>
      <c r="T380" s="68">
        <f t="shared" si="33"/>
        <v>0</v>
      </c>
      <c r="U380" s="68">
        <f t="shared" si="34"/>
        <v>0</v>
      </c>
      <c r="V380" s="68">
        <f t="shared" si="35"/>
        <v>0</v>
      </c>
    </row>
    <row r="381" spans="1:22">
      <c r="A381" s="28" t="s">
        <v>1222</v>
      </c>
      <c r="B381" s="36" t="s">
        <v>1027</v>
      </c>
      <c r="C381" s="4"/>
      <c r="D381" s="39">
        <f t="shared" si="30"/>
        <v>9.1999999999999993</v>
      </c>
      <c r="E381" s="3" t="s">
        <v>1222</v>
      </c>
      <c r="F381" s="27">
        <f t="shared" si="31"/>
        <v>9.1999999999999993</v>
      </c>
      <c r="G381" s="39">
        <v>0</v>
      </c>
      <c r="H381" s="39">
        <v>0</v>
      </c>
      <c r="I381" s="39">
        <v>0</v>
      </c>
      <c r="J381" s="20"/>
      <c r="K381" s="20"/>
      <c r="L381" s="20"/>
      <c r="M381" s="38"/>
      <c r="N381" s="38">
        <v>9.1999999999999993</v>
      </c>
      <c r="O381" s="99"/>
      <c r="P381" s="38"/>
      <c r="Q381" s="72"/>
      <c r="S381" s="68">
        <f t="shared" si="32"/>
        <v>9.1999999999999993</v>
      </c>
      <c r="T381" s="68">
        <f t="shared" si="33"/>
        <v>0</v>
      </c>
      <c r="U381" s="68">
        <f t="shared" si="34"/>
        <v>0</v>
      </c>
      <c r="V381" s="68">
        <f t="shared" si="35"/>
        <v>0</v>
      </c>
    </row>
    <row r="382" spans="1:22">
      <c r="A382" s="28" t="s">
        <v>1223</v>
      </c>
      <c r="B382" s="51" t="s">
        <v>413</v>
      </c>
      <c r="C382" s="4" t="s">
        <v>67</v>
      </c>
      <c r="D382" s="39">
        <f t="shared" si="30"/>
        <v>8.6999999999999993</v>
      </c>
      <c r="E382" s="3" t="s">
        <v>1223</v>
      </c>
      <c r="F382" s="27">
        <f t="shared" si="31"/>
        <v>8.6999999999999993</v>
      </c>
      <c r="G382" s="39">
        <v>0</v>
      </c>
      <c r="H382" s="39">
        <v>0</v>
      </c>
      <c r="I382" s="39">
        <v>0</v>
      </c>
      <c r="J382" s="28"/>
      <c r="K382" s="28"/>
      <c r="L382" s="38">
        <v>8.6999999999999993</v>
      </c>
      <c r="M382" s="38"/>
      <c r="N382" s="28"/>
      <c r="O382" s="98"/>
      <c r="P382" s="28"/>
      <c r="Q382" s="70"/>
      <c r="S382" s="68">
        <f t="shared" si="32"/>
        <v>8.6999999999999993</v>
      </c>
      <c r="T382" s="68">
        <f t="shared" si="33"/>
        <v>0</v>
      </c>
      <c r="U382" s="68">
        <f t="shared" si="34"/>
        <v>0</v>
      </c>
      <c r="V382" s="68">
        <f t="shared" si="35"/>
        <v>0</v>
      </c>
    </row>
    <row r="383" spans="1:22">
      <c r="A383" s="28" t="s">
        <v>1224</v>
      </c>
      <c r="B383" s="51" t="s">
        <v>283</v>
      </c>
      <c r="C383" s="4" t="s">
        <v>284</v>
      </c>
      <c r="D383" s="39">
        <f t="shared" si="30"/>
        <v>8.6</v>
      </c>
      <c r="E383" s="3" t="s">
        <v>1224</v>
      </c>
      <c r="F383" s="27">
        <f t="shared" si="31"/>
        <v>8.6</v>
      </c>
      <c r="G383" s="39">
        <v>0</v>
      </c>
      <c r="H383" s="39">
        <v>0</v>
      </c>
      <c r="I383" s="39">
        <v>0</v>
      </c>
      <c r="J383" s="28"/>
      <c r="K383" s="28"/>
      <c r="L383" s="38">
        <v>8.6</v>
      </c>
      <c r="M383" s="38"/>
      <c r="N383" s="28"/>
      <c r="O383" s="98"/>
      <c r="P383" s="28"/>
      <c r="Q383" s="70"/>
      <c r="S383" s="68">
        <f t="shared" si="32"/>
        <v>8.6</v>
      </c>
      <c r="T383" s="68">
        <f t="shared" si="33"/>
        <v>0</v>
      </c>
      <c r="U383" s="68">
        <f t="shared" si="34"/>
        <v>0</v>
      </c>
      <c r="V383" s="68">
        <f t="shared" si="35"/>
        <v>0</v>
      </c>
    </row>
    <row r="384" spans="1:22">
      <c r="A384" s="28"/>
      <c r="B384" s="51" t="s">
        <v>414</v>
      </c>
      <c r="C384" s="4" t="s">
        <v>67</v>
      </c>
      <c r="D384" s="39">
        <f t="shared" si="30"/>
        <v>8.6</v>
      </c>
      <c r="E384" s="3" t="s">
        <v>1224</v>
      </c>
      <c r="F384" s="27">
        <f t="shared" si="31"/>
        <v>8.6</v>
      </c>
      <c r="G384" s="39">
        <v>0</v>
      </c>
      <c r="H384" s="39">
        <v>0</v>
      </c>
      <c r="I384" s="39">
        <v>0</v>
      </c>
      <c r="J384" s="28"/>
      <c r="K384" s="28"/>
      <c r="L384" s="38">
        <v>1</v>
      </c>
      <c r="M384" s="38"/>
      <c r="N384" s="28"/>
      <c r="O384" s="98">
        <v>7.6</v>
      </c>
      <c r="P384" s="28"/>
      <c r="Q384" s="70"/>
      <c r="S384" s="68">
        <f t="shared" si="32"/>
        <v>7.6</v>
      </c>
      <c r="T384" s="68">
        <f t="shared" si="33"/>
        <v>1</v>
      </c>
      <c r="U384" s="68">
        <f t="shared" si="34"/>
        <v>0</v>
      </c>
      <c r="V384" s="68">
        <f t="shared" si="35"/>
        <v>0</v>
      </c>
    </row>
    <row r="385" spans="1:22">
      <c r="A385" s="28" t="s">
        <v>1225</v>
      </c>
      <c r="B385" s="51" t="s">
        <v>1029</v>
      </c>
      <c r="C385" s="4"/>
      <c r="D385" s="39">
        <f t="shared" si="30"/>
        <v>8.1999999999999993</v>
      </c>
      <c r="E385" s="3" t="s">
        <v>1225</v>
      </c>
      <c r="F385" s="27">
        <f t="shared" si="31"/>
        <v>8.1999999999999993</v>
      </c>
      <c r="G385" s="39">
        <v>0</v>
      </c>
      <c r="H385" s="39">
        <v>0</v>
      </c>
      <c r="I385" s="39">
        <v>0</v>
      </c>
      <c r="J385" s="20"/>
      <c r="K385" s="20"/>
      <c r="L385" s="20"/>
      <c r="M385" s="38"/>
      <c r="N385" s="38">
        <v>8.1999999999999993</v>
      </c>
      <c r="O385" s="99"/>
      <c r="P385" s="38"/>
      <c r="Q385" s="72"/>
      <c r="S385" s="68">
        <f t="shared" si="32"/>
        <v>8.1999999999999993</v>
      </c>
      <c r="T385" s="68">
        <f t="shared" si="33"/>
        <v>0</v>
      </c>
      <c r="U385" s="68">
        <f t="shared" si="34"/>
        <v>0</v>
      </c>
      <c r="V385" s="68">
        <f t="shared" si="35"/>
        <v>0</v>
      </c>
    </row>
    <row r="386" spans="1:22">
      <c r="A386" s="28" t="s">
        <v>1226</v>
      </c>
      <c r="B386" s="36" t="s">
        <v>845</v>
      </c>
      <c r="C386" s="37" t="s">
        <v>653</v>
      </c>
      <c r="D386" s="39">
        <f t="shared" ref="D386:D453" si="36">SUM(S386:V386)</f>
        <v>8.1</v>
      </c>
      <c r="E386" s="3" t="s">
        <v>1226</v>
      </c>
      <c r="F386" s="27">
        <f t="shared" ref="F386:F453" si="37">SUM(J386:P386)</f>
        <v>8.1</v>
      </c>
      <c r="G386" s="39">
        <v>0</v>
      </c>
      <c r="H386" s="39">
        <v>0</v>
      </c>
      <c r="I386" s="39">
        <v>0</v>
      </c>
      <c r="J386" s="20"/>
      <c r="K386" s="20"/>
      <c r="L386" s="20"/>
      <c r="M386" s="38"/>
      <c r="N386" s="38">
        <v>8.1</v>
      </c>
      <c r="O386" s="99"/>
      <c r="P386" s="38"/>
      <c r="Q386" s="72"/>
      <c r="S386" s="68">
        <f t="shared" ref="S386:S453" si="38">LARGE(G386:P386,1)</f>
        <v>8.1</v>
      </c>
      <c r="T386" s="68">
        <f t="shared" ref="T386:T453" si="39">LARGE(G386:P386,2)</f>
        <v>0</v>
      </c>
      <c r="U386" s="68">
        <f t="shared" ref="U386:U453" si="40">LARGE(G386:P386,3)</f>
        <v>0</v>
      </c>
      <c r="V386" s="68">
        <f t="shared" ref="V386:V453" si="41">LARGE(G386:P386,4)</f>
        <v>0</v>
      </c>
    </row>
    <row r="387" spans="1:22">
      <c r="A387" s="28" t="s">
        <v>1227</v>
      </c>
      <c r="B387" s="36" t="s">
        <v>1049</v>
      </c>
      <c r="C387" s="37" t="s">
        <v>219</v>
      </c>
      <c r="D387" s="39">
        <f t="shared" si="36"/>
        <v>7.9</v>
      </c>
      <c r="E387" s="3" t="s">
        <v>1227</v>
      </c>
      <c r="F387" s="27">
        <f t="shared" si="37"/>
        <v>7.9</v>
      </c>
      <c r="G387" s="39">
        <v>0</v>
      </c>
      <c r="H387" s="39">
        <v>0</v>
      </c>
      <c r="I387" s="39">
        <v>0</v>
      </c>
      <c r="J387" s="20"/>
      <c r="K387" s="20"/>
      <c r="L387" s="20"/>
      <c r="M387" s="38"/>
      <c r="N387" s="38">
        <v>7.9</v>
      </c>
      <c r="O387" s="99"/>
      <c r="P387" s="38"/>
      <c r="Q387" s="72"/>
      <c r="S387" s="68">
        <f t="shared" si="38"/>
        <v>7.9</v>
      </c>
      <c r="T387" s="68">
        <f t="shared" si="39"/>
        <v>0</v>
      </c>
      <c r="U387" s="68">
        <f t="shared" si="40"/>
        <v>0</v>
      </c>
      <c r="V387" s="68">
        <f t="shared" si="41"/>
        <v>0</v>
      </c>
    </row>
    <row r="388" spans="1:22">
      <c r="A388" s="28" t="s">
        <v>1228</v>
      </c>
      <c r="B388" s="36" t="s">
        <v>153</v>
      </c>
      <c r="C388" s="4"/>
      <c r="D388" s="39">
        <f t="shared" si="36"/>
        <v>7.8</v>
      </c>
      <c r="E388" s="3" t="s">
        <v>1228</v>
      </c>
      <c r="F388" s="27">
        <f t="shared" si="37"/>
        <v>7.8</v>
      </c>
      <c r="G388" s="39">
        <v>0</v>
      </c>
      <c r="H388" s="39">
        <v>0</v>
      </c>
      <c r="I388" s="39">
        <v>0</v>
      </c>
      <c r="J388" s="28"/>
      <c r="K388" s="38">
        <v>7.8</v>
      </c>
      <c r="L388" s="38"/>
      <c r="M388" s="38"/>
      <c r="N388" s="28"/>
      <c r="O388" s="98"/>
      <c r="P388" s="28"/>
      <c r="Q388" s="70"/>
      <c r="S388" s="68">
        <f t="shared" si="38"/>
        <v>7.8</v>
      </c>
      <c r="T388" s="68">
        <f t="shared" si="39"/>
        <v>0</v>
      </c>
      <c r="U388" s="68">
        <f t="shared" si="40"/>
        <v>0</v>
      </c>
      <c r="V388" s="68">
        <f t="shared" si="41"/>
        <v>0</v>
      </c>
    </row>
    <row r="389" spans="1:22">
      <c r="A389" s="28"/>
      <c r="B389" s="36" t="s">
        <v>851</v>
      </c>
      <c r="C389" s="37" t="s">
        <v>232</v>
      </c>
      <c r="D389" s="39">
        <f t="shared" si="36"/>
        <v>7.8</v>
      </c>
      <c r="E389" s="3" t="s">
        <v>1228</v>
      </c>
      <c r="F389" s="27">
        <f t="shared" si="37"/>
        <v>7.8</v>
      </c>
      <c r="G389" s="39">
        <v>0</v>
      </c>
      <c r="H389" s="39">
        <v>0</v>
      </c>
      <c r="I389" s="39">
        <v>0</v>
      </c>
      <c r="J389" s="20"/>
      <c r="K389" s="20"/>
      <c r="L389" s="20"/>
      <c r="M389" s="38"/>
      <c r="N389" s="38">
        <v>1</v>
      </c>
      <c r="O389" s="99">
        <v>6.8</v>
      </c>
      <c r="P389" s="38"/>
      <c r="Q389" s="72"/>
      <c r="S389" s="68">
        <f t="shared" si="38"/>
        <v>6.8</v>
      </c>
      <c r="T389" s="68">
        <f t="shared" si="39"/>
        <v>1</v>
      </c>
      <c r="U389" s="68">
        <f t="shared" si="40"/>
        <v>0</v>
      </c>
      <c r="V389" s="68">
        <f t="shared" si="41"/>
        <v>0</v>
      </c>
    </row>
    <row r="390" spans="1:22">
      <c r="A390" s="28" t="s">
        <v>1444</v>
      </c>
      <c r="B390" s="51" t="s">
        <v>1407</v>
      </c>
      <c r="C390" s="37" t="s">
        <v>653</v>
      </c>
      <c r="D390" s="39">
        <f t="shared" si="36"/>
        <v>7.6</v>
      </c>
      <c r="E390" s="3" t="s">
        <v>1444</v>
      </c>
      <c r="F390" s="27">
        <f t="shared" si="37"/>
        <v>7.6</v>
      </c>
      <c r="G390" s="39">
        <v>0</v>
      </c>
      <c r="H390" s="39">
        <v>0</v>
      </c>
      <c r="I390" s="39">
        <v>0</v>
      </c>
      <c r="J390" s="20"/>
      <c r="K390" s="20"/>
      <c r="L390" s="20"/>
      <c r="M390" s="38"/>
      <c r="N390" s="28"/>
      <c r="O390" s="98">
        <v>7.6</v>
      </c>
      <c r="P390" s="28"/>
      <c r="Q390" s="71"/>
      <c r="S390" s="68">
        <f t="shared" si="38"/>
        <v>7.6</v>
      </c>
      <c r="T390" s="68">
        <f t="shared" si="39"/>
        <v>0</v>
      </c>
      <c r="U390" s="68">
        <f t="shared" si="40"/>
        <v>0</v>
      </c>
      <c r="V390" s="68">
        <f t="shared" si="41"/>
        <v>0</v>
      </c>
    </row>
    <row r="391" spans="1:22">
      <c r="A391" s="28" t="s">
        <v>1445</v>
      </c>
      <c r="B391" s="1" t="s">
        <v>56</v>
      </c>
      <c r="C391" s="4" t="s">
        <v>65</v>
      </c>
      <c r="D391" s="39">
        <f t="shared" si="36"/>
        <v>7.5</v>
      </c>
      <c r="E391" s="3" t="s">
        <v>1445</v>
      </c>
      <c r="F391" s="27">
        <f t="shared" si="37"/>
        <v>7.5</v>
      </c>
      <c r="G391" s="39">
        <v>0</v>
      </c>
      <c r="H391" s="39">
        <v>0</v>
      </c>
      <c r="I391" s="39">
        <v>0</v>
      </c>
      <c r="J391" s="28">
        <v>7.5</v>
      </c>
      <c r="K391" s="28"/>
      <c r="L391" s="38"/>
      <c r="M391" s="38"/>
      <c r="N391" s="28"/>
      <c r="O391" s="98"/>
      <c r="P391" s="28"/>
      <c r="Q391" s="70"/>
      <c r="S391" s="68">
        <f t="shared" si="38"/>
        <v>7.5</v>
      </c>
      <c r="T391" s="68">
        <f t="shared" si="39"/>
        <v>0</v>
      </c>
      <c r="U391" s="68">
        <f t="shared" si="40"/>
        <v>0</v>
      </c>
      <c r="V391" s="68">
        <f t="shared" si="41"/>
        <v>0</v>
      </c>
    </row>
    <row r="392" spans="1:22">
      <c r="A392" s="28" t="s">
        <v>1446</v>
      </c>
      <c r="B392" s="36" t="s">
        <v>696</v>
      </c>
      <c r="C392" s="37" t="s">
        <v>625</v>
      </c>
      <c r="D392" s="39">
        <f t="shared" si="36"/>
        <v>7.2</v>
      </c>
      <c r="E392" s="3" t="s">
        <v>1446</v>
      </c>
      <c r="F392" s="27">
        <f t="shared" si="37"/>
        <v>7.2</v>
      </c>
      <c r="G392" s="39">
        <v>0</v>
      </c>
      <c r="H392" s="39">
        <v>0</v>
      </c>
      <c r="I392" s="39">
        <v>0</v>
      </c>
      <c r="J392" s="20"/>
      <c r="K392" s="20"/>
      <c r="L392" s="20"/>
      <c r="M392" s="38"/>
      <c r="N392" s="38">
        <v>7.2</v>
      </c>
      <c r="O392" s="99"/>
      <c r="P392" s="38"/>
      <c r="Q392" s="61"/>
      <c r="S392" s="68">
        <f t="shared" si="38"/>
        <v>7.2</v>
      </c>
      <c r="T392" s="68">
        <f t="shared" si="39"/>
        <v>0</v>
      </c>
      <c r="U392" s="68">
        <f t="shared" si="40"/>
        <v>0</v>
      </c>
      <c r="V392" s="68">
        <f t="shared" si="41"/>
        <v>0</v>
      </c>
    </row>
    <row r="393" spans="1:22">
      <c r="A393" s="28"/>
      <c r="B393" s="36" t="s">
        <v>1031</v>
      </c>
      <c r="C393" s="4"/>
      <c r="D393" s="39">
        <f t="shared" si="36"/>
        <v>7.2</v>
      </c>
      <c r="E393" s="3" t="s">
        <v>1446</v>
      </c>
      <c r="F393" s="27">
        <f t="shared" si="37"/>
        <v>7.2</v>
      </c>
      <c r="G393" s="39">
        <v>0</v>
      </c>
      <c r="H393" s="39">
        <v>0</v>
      </c>
      <c r="I393" s="39">
        <v>0</v>
      </c>
      <c r="J393" s="20"/>
      <c r="K393" s="20"/>
      <c r="L393" s="20"/>
      <c r="M393" s="38"/>
      <c r="N393" s="38">
        <v>7.2</v>
      </c>
      <c r="O393" s="99"/>
      <c r="P393" s="38"/>
      <c r="Q393" s="61"/>
      <c r="S393" s="68">
        <f t="shared" si="38"/>
        <v>7.2</v>
      </c>
      <c r="T393" s="68">
        <f t="shared" si="39"/>
        <v>0</v>
      </c>
      <c r="U393" s="68">
        <f t="shared" si="40"/>
        <v>0</v>
      </c>
      <c r="V393" s="68">
        <f t="shared" si="41"/>
        <v>0</v>
      </c>
    </row>
    <row r="394" spans="1:22">
      <c r="A394" s="28"/>
      <c r="B394" s="51" t="s">
        <v>955</v>
      </c>
      <c r="C394" s="37" t="s">
        <v>64</v>
      </c>
      <c r="D394" s="39">
        <f t="shared" si="36"/>
        <v>7.2</v>
      </c>
      <c r="E394" s="3" t="s">
        <v>1446</v>
      </c>
      <c r="F394" s="27">
        <f t="shared" si="37"/>
        <v>7.2</v>
      </c>
      <c r="G394" s="39">
        <v>0</v>
      </c>
      <c r="H394" s="39">
        <v>0</v>
      </c>
      <c r="I394" s="39">
        <v>0</v>
      </c>
      <c r="J394" s="20"/>
      <c r="K394" s="20"/>
      <c r="L394" s="20"/>
      <c r="M394" s="38"/>
      <c r="N394" s="38">
        <v>7.2</v>
      </c>
      <c r="O394" s="99"/>
      <c r="P394" s="38"/>
      <c r="Q394" s="72"/>
      <c r="S394" s="68">
        <f t="shared" si="38"/>
        <v>7.2</v>
      </c>
      <c r="T394" s="68">
        <f t="shared" si="39"/>
        <v>0</v>
      </c>
      <c r="U394" s="68">
        <f t="shared" si="40"/>
        <v>0</v>
      </c>
      <c r="V394" s="68">
        <f t="shared" si="41"/>
        <v>0</v>
      </c>
    </row>
    <row r="395" spans="1:22">
      <c r="A395" s="28" t="s">
        <v>1447</v>
      </c>
      <c r="B395" s="51" t="s">
        <v>749</v>
      </c>
      <c r="C395" s="37" t="s">
        <v>64</v>
      </c>
      <c r="D395" s="39">
        <f t="shared" si="36"/>
        <v>7</v>
      </c>
      <c r="E395" s="3" t="s">
        <v>1447</v>
      </c>
      <c r="F395" s="27">
        <f t="shared" si="37"/>
        <v>7</v>
      </c>
      <c r="G395" s="39">
        <v>0</v>
      </c>
      <c r="H395" s="39">
        <v>0</v>
      </c>
      <c r="I395" s="39">
        <v>0</v>
      </c>
      <c r="J395" s="20"/>
      <c r="K395" s="20"/>
      <c r="L395" s="20"/>
      <c r="M395" s="38"/>
      <c r="N395" s="38">
        <v>7</v>
      </c>
      <c r="O395" s="99"/>
      <c r="P395" s="38"/>
      <c r="Q395" s="72"/>
      <c r="S395" s="68">
        <f t="shared" si="38"/>
        <v>7</v>
      </c>
      <c r="T395" s="68">
        <f t="shared" si="39"/>
        <v>0</v>
      </c>
      <c r="U395" s="68">
        <f t="shared" si="40"/>
        <v>0</v>
      </c>
      <c r="V395" s="68">
        <f t="shared" si="41"/>
        <v>0</v>
      </c>
    </row>
    <row r="396" spans="1:22">
      <c r="A396" s="28" t="s">
        <v>1448</v>
      </c>
      <c r="B396" s="51" t="s">
        <v>588</v>
      </c>
      <c r="C396" s="4"/>
      <c r="D396" s="39">
        <f t="shared" si="36"/>
        <v>6.8</v>
      </c>
      <c r="E396" s="3" t="s">
        <v>1448</v>
      </c>
      <c r="F396" s="27">
        <f t="shared" si="37"/>
        <v>6.8</v>
      </c>
      <c r="G396" s="39">
        <v>0</v>
      </c>
      <c r="H396" s="39">
        <v>0</v>
      </c>
      <c r="I396" s="39">
        <v>0</v>
      </c>
      <c r="J396" s="20"/>
      <c r="K396" s="20"/>
      <c r="L396" s="20"/>
      <c r="M396" s="38">
        <v>6.8</v>
      </c>
      <c r="N396" s="28"/>
      <c r="O396" s="98"/>
      <c r="P396" s="28"/>
      <c r="Q396" s="77"/>
      <c r="S396" s="68">
        <f t="shared" si="38"/>
        <v>6.8</v>
      </c>
      <c r="T396" s="68">
        <f t="shared" si="39"/>
        <v>0</v>
      </c>
      <c r="U396" s="68">
        <f t="shared" si="40"/>
        <v>0</v>
      </c>
      <c r="V396" s="68">
        <f t="shared" si="41"/>
        <v>0</v>
      </c>
    </row>
    <row r="397" spans="1:22">
      <c r="A397" s="28" t="s">
        <v>1449</v>
      </c>
      <c r="B397" s="51" t="s">
        <v>363</v>
      </c>
      <c r="C397" s="4" t="s">
        <v>63</v>
      </c>
      <c r="D397" s="39">
        <f t="shared" si="36"/>
        <v>6.5</v>
      </c>
      <c r="E397" s="3" t="s">
        <v>1449</v>
      </c>
      <c r="F397" s="27">
        <f t="shared" si="37"/>
        <v>6.5</v>
      </c>
      <c r="G397" s="39">
        <v>0</v>
      </c>
      <c r="H397" s="39">
        <v>0</v>
      </c>
      <c r="I397" s="39">
        <v>0</v>
      </c>
      <c r="J397" s="28"/>
      <c r="K397" s="28"/>
      <c r="L397" s="38">
        <v>6.5</v>
      </c>
      <c r="M397" s="38"/>
      <c r="N397" s="28"/>
      <c r="O397" s="98"/>
      <c r="P397" s="28"/>
      <c r="Q397" s="77"/>
      <c r="S397" s="68">
        <f t="shared" si="38"/>
        <v>6.5</v>
      </c>
      <c r="T397" s="68">
        <f t="shared" si="39"/>
        <v>0</v>
      </c>
      <c r="U397" s="68">
        <f t="shared" si="40"/>
        <v>0</v>
      </c>
      <c r="V397" s="68">
        <f t="shared" si="41"/>
        <v>0</v>
      </c>
    </row>
    <row r="398" spans="1:22">
      <c r="A398" s="28" t="s">
        <v>1450</v>
      </c>
      <c r="B398" s="51" t="s">
        <v>846</v>
      </c>
      <c r="C398" s="37" t="s">
        <v>625</v>
      </c>
      <c r="D398" s="39">
        <f t="shared" si="36"/>
        <v>6.4</v>
      </c>
      <c r="E398" s="3" t="s">
        <v>1450</v>
      </c>
      <c r="F398" s="27">
        <f t="shared" si="37"/>
        <v>6.4</v>
      </c>
      <c r="G398" s="39">
        <v>0</v>
      </c>
      <c r="H398" s="39">
        <v>0</v>
      </c>
      <c r="I398" s="39">
        <v>0</v>
      </c>
      <c r="J398" s="20"/>
      <c r="K398" s="20"/>
      <c r="L398" s="20"/>
      <c r="M398" s="38"/>
      <c r="N398" s="38">
        <v>6.4</v>
      </c>
      <c r="O398" s="99"/>
      <c r="P398" s="38"/>
      <c r="Q398" s="61"/>
      <c r="S398" s="68">
        <f t="shared" si="38"/>
        <v>6.4</v>
      </c>
      <c r="T398" s="68">
        <f t="shared" si="39"/>
        <v>0</v>
      </c>
      <c r="U398" s="68">
        <f t="shared" si="40"/>
        <v>0</v>
      </c>
      <c r="V398" s="68">
        <f t="shared" si="41"/>
        <v>0</v>
      </c>
    </row>
    <row r="399" spans="1:22">
      <c r="A399" s="28" t="s">
        <v>1451</v>
      </c>
      <c r="B399" s="51" t="s">
        <v>427</v>
      </c>
      <c r="C399" s="4" t="s">
        <v>64</v>
      </c>
      <c r="D399" s="39">
        <f t="shared" si="36"/>
        <v>6.3</v>
      </c>
      <c r="E399" s="3" t="s">
        <v>1451</v>
      </c>
      <c r="F399" s="27">
        <f t="shared" si="37"/>
        <v>6.3</v>
      </c>
      <c r="G399" s="39">
        <v>0</v>
      </c>
      <c r="H399" s="39">
        <v>0</v>
      </c>
      <c r="I399" s="39">
        <v>0</v>
      </c>
      <c r="J399" s="28"/>
      <c r="K399" s="28"/>
      <c r="L399" s="38">
        <v>6.3</v>
      </c>
      <c r="M399" s="38"/>
      <c r="N399" s="28"/>
      <c r="O399" s="98"/>
      <c r="P399" s="28"/>
      <c r="Q399" s="77"/>
      <c r="S399" s="68">
        <f t="shared" si="38"/>
        <v>6.3</v>
      </c>
      <c r="T399" s="68">
        <f t="shared" si="39"/>
        <v>0</v>
      </c>
      <c r="U399" s="68">
        <f t="shared" si="40"/>
        <v>0</v>
      </c>
      <c r="V399" s="68">
        <f t="shared" si="41"/>
        <v>0</v>
      </c>
    </row>
    <row r="400" spans="1:22">
      <c r="A400" s="28" t="s">
        <v>1452</v>
      </c>
      <c r="B400" s="36" t="s">
        <v>1035</v>
      </c>
      <c r="C400" s="4"/>
      <c r="D400" s="39">
        <f t="shared" si="36"/>
        <v>6.1</v>
      </c>
      <c r="E400" s="3" t="s">
        <v>1452</v>
      </c>
      <c r="F400" s="27">
        <f t="shared" si="37"/>
        <v>6.1</v>
      </c>
      <c r="G400" s="39">
        <v>0</v>
      </c>
      <c r="H400" s="39">
        <v>0</v>
      </c>
      <c r="I400" s="39">
        <v>0</v>
      </c>
      <c r="J400" s="20"/>
      <c r="K400" s="20"/>
      <c r="L400" s="20"/>
      <c r="M400" s="38"/>
      <c r="N400" s="38">
        <v>6.1</v>
      </c>
      <c r="O400" s="99"/>
      <c r="P400" s="38"/>
      <c r="Q400" s="61"/>
      <c r="S400" s="68">
        <f t="shared" si="38"/>
        <v>6.1</v>
      </c>
      <c r="T400" s="68">
        <f t="shared" si="39"/>
        <v>0</v>
      </c>
      <c r="U400" s="68">
        <f t="shared" si="40"/>
        <v>0</v>
      </c>
      <c r="V400" s="68">
        <f t="shared" si="41"/>
        <v>0</v>
      </c>
    </row>
    <row r="401" spans="1:22">
      <c r="A401" s="28"/>
      <c r="B401" s="51" t="s">
        <v>1033</v>
      </c>
      <c r="C401" s="4"/>
      <c r="D401" s="39">
        <f t="shared" si="36"/>
        <v>6.1</v>
      </c>
      <c r="E401" s="3" t="s">
        <v>1452</v>
      </c>
      <c r="F401" s="27">
        <f t="shared" si="37"/>
        <v>6.1</v>
      </c>
      <c r="G401" s="39">
        <v>0</v>
      </c>
      <c r="H401" s="39">
        <v>0</v>
      </c>
      <c r="I401" s="39">
        <v>0</v>
      </c>
      <c r="J401" s="20"/>
      <c r="K401" s="20"/>
      <c r="L401" s="20"/>
      <c r="M401" s="38"/>
      <c r="N401" s="38">
        <v>6.1</v>
      </c>
      <c r="O401" s="99"/>
      <c r="P401" s="38"/>
      <c r="Q401" s="61"/>
      <c r="S401" s="68">
        <f t="shared" si="38"/>
        <v>6.1</v>
      </c>
      <c r="T401" s="68">
        <f t="shared" si="39"/>
        <v>0</v>
      </c>
      <c r="U401" s="68">
        <f t="shared" si="40"/>
        <v>0</v>
      </c>
      <c r="V401" s="68">
        <f t="shared" si="41"/>
        <v>0</v>
      </c>
    </row>
    <row r="402" spans="1:22">
      <c r="A402" s="28" t="s">
        <v>1453</v>
      </c>
      <c r="B402" s="14" t="s">
        <v>12</v>
      </c>
      <c r="C402" s="4" t="s">
        <v>65</v>
      </c>
      <c r="D402" s="39">
        <f t="shared" si="36"/>
        <v>5.9</v>
      </c>
      <c r="E402" s="3" t="s">
        <v>1453</v>
      </c>
      <c r="F402" s="27">
        <f t="shared" si="37"/>
        <v>5.9</v>
      </c>
      <c r="G402" s="39">
        <v>0</v>
      </c>
      <c r="H402" s="39">
        <v>0</v>
      </c>
      <c r="I402" s="39">
        <v>0</v>
      </c>
      <c r="J402" s="27">
        <v>5.9</v>
      </c>
      <c r="K402" s="28"/>
      <c r="L402" s="38"/>
      <c r="M402" s="38"/>
      <c r="N402" s="28"/>
      <c r="O402" s="98"/>
      <c r="P402" s="28"/>
      <c r="Q402" s="77"/>
      <c r="S402" s="68">
        <f t="shared" si="38"/>
        <v>5.9</v>
      </c>
      <c r="T402" s="68">
        <f t="shared" si="39"/>
        <v>0</v>
      </c>
      <c r="U402" s="68">
        <f t="shared" si="40"/>
        <v>0</v>
      </c>
      <c r="V402" s="68">
        <f t="shared" si="41"/>
        <v>0</v>
      </c>
    </row>
    <row r="403" spans="1:22">
      <c r="A403" s="28" t="s">
        <v>1454</v>
      </c>
      <c r="B403" s="51" t="s">
        <v>392</v>
      </c>
      <c r="C403" s="4" t="s">
        <v>64</v>
      </c>
      <c r="D403" s="39">
        <f t="shared" si="36"/>
        <v>5.8</v>
      </c>
      <c r="E403" s="3" t="s">
        <v>1454</v>
      </c>
      <c r="F403" s="27">
        <f t="shared" si="37"/>
        <v>5.8</v>
      </c>
      <c r="G403" s="39">
        <v>0</v>
      </c>
      <c r="H403" s="39">
        <v>0</v>
      </c>
      <c r="I403" s="39">
        <v>0</v>
      </c>
      <c r="J403" s="28"/>
      <c r="K403" s="28"/>
      <c r="L403" s="38">
        <v>4.8</v>
      </c>
      <c r="M403" s="38"/>
      <c r="N403" s="28"/>
      <c r="O403" s="98"/>
      <c r="P403" s="28">
        <v>1</v>
      </c>
      <c r="Q403" s="77"/>
      <c r="S403" s="68">
        <f t="shared" si="38"/>
        <v>4.8</v>
      </c>
      <c r="T403" s="68">
        <f t="shared" si="39"/>
        <v>1</v>
      </c>
      <c r="U403" s="68">
        <f t="shared" si="40"/>
        <v>0</v>
      </c>
      <c r="V403" s="68">
        <f t="shared" si="41"/>
        <v>0</v>
      </c>
    </row>
    <row r="404" spans="1:22">
      <c r="A404" s="28" t="s">
        <v>1455</v>
      </c>
      <c r="B404" s="51" t="s">
        <v>907</v>
      </c>
      <c r="C404" s="37" t="s">
        <v>67</v>
      </c>
      <c r="D404" s="39">
        <f t="shared" si="36"/>
        <v>5.6</v>
      </c>
      <c r="E404" s="3" t="s">
        <v>1455</v>
      </c>
      <c r="F404" s="27">
        <f t="shared" si="37"/>
        <v>5.6</v>
      </c>
      <c r="G404" s="39">
        <v>0</v>
      </c>
      <c r="H404" s="39">
        <v>0</v>
      </c>
      <c r="I404" s="39">
        <v>0</v>
      </c>
      <c r="J404" s="20"/>
      <c r="K404" s="20"/>
      <c r="L404" s="20"/>
      <c r="M404" s="38"/>
      <c r="N404" s="38">
        <v>5.6</v>
      </c>
      <c r="O404" s="99"/>
      <c r="P404" s="38"/>
      <c r="Q404" s="61"/>
      <c r="S404" s="68">
        <f t="shared" si="38"/>
        <v>5.6</v>
      </c>
      <c r="T404" s="68">
        <f t="shared" si="39"/>
        <v>0</v>
      </c>
      <c r="U404" s="68">
        <f t="shared" si="40"/>
        <v>0</v>
      </c>
      <c r="V404" s="68">
        <f t="shared" si="41"/>
        <v>0</v>
      </c>
    </row>
    <row r="405" spans="1:22">
      <c r="A405" s="28" t="s">
        <v>1456</v>
      </c>
      <c r="B405" s="51" t="s">
        <v>1408</v>
      </c>
      <c r="C405" s="37" t="s">
        <v>64</v>
      </c>
      <c r="D405" s="39">
        <f t="shared" si="36"/>
        <v>5.4</v>
      </c>
      <c r="E405" s="3" t="s">
        <v>1456</v>
      </c>
      <c r="F405" s="27">
        <f t="shared" si="37"/>
        <v>5.4</v>
      </c>
      <c r="G405" s="39">
        <v>0</v>
      </c>
      <c r="H405" s="39">
        <v>0</v>
      </c>
      <c r="I405" s="39">
        <v>0</v>
      </c>
      <c r="J405" s="20"/>
      <c r="K405" s="20"/>
      <c r="L405" s="20"/>
      <c r="M405" s="38"/>
      <c r="N405" s="28"/>
      <c r="O405" s="98">
        <v>5.4</v>
      </c>
      <c r="P405" s="28"/>
      <c r="S405" s="68">
        <f t="shared" si="38"/>
        <v>5.4</v>
      </c>
      <c r="T405" s="68">
        <f t="shared" si="39"/>
        <v>0</v>
      </c>
      <c r="U405" s="68">
        <f t="shared" si="40"/>
        <v>0</v>
      </c>
      <c r="V405" s="68">
        <f t="shared" si="41"/>
        <v>0</v>
      </c>
    </row>
    <row r="406" spans="1:22">
      <c r="A406" s="28" t="s">
        <v>1457</v>
      </c>
      <c r="B406" s="36" t="s">
        <v>957</v>
      </c>
      <c r="C406" s="4"/>
      <c r="D406" s="39">
        <f t="shared" si="36"/>
        <v>5.2</v>
      </c>
      <c r="E406" s="3" t="s">
        <v>1457</v>
      </c>
      <c r="F406" s="27">
        <f t="shared" si="37"/>
        <v>5.2</v>
      </c>
      <c r="G406" s="39">
        <v>0</v>
      </c>
      <c r="H406" s="39">
        <v>0</v>
      </c>
      <c r="I406" s="39">
        <v>0</v>
      </c>
      <c r="J406" s="20"/>
      <c r="K406" s="20"/>
      <c r="L406" s="20"/>
      <c r="M406" s="38"/>
      <c r="N406" s="38">
        <v>5.2</v>
      </c>
      <c r="O406" s="99"/>
      <c r="P406" s="38"/>
      <c r="Q406" s="61"/>
      <c r="S406" s="68">
        <f t="shared" si="38"/>
        <v>5.2</v>
      </c>
      <c r="T406" s="68">
        <f t="shared" si="39"/>
        <v>0</v>
      </c>
      <c r="U406" s="68">
        <f t="shared" si="40"/>
        <v>0</v>
      </c>
      <c r="V406" s="68">
        <f t="shared" si="41"/>
        <v>0</v>
      </c>
    </row>
    <row r="407" spans="1:22">
      <c r="A407" s="28" t="s">
        <v>1458</v>
      </c>
      <c r="B407" s="51" t="s">
        <v>698</v>
      </c>
      <c r="C407" s="37" t="s">
        <v>639</v>
      </c>
      <c r="D407" s="39">
        <f t="shared" si="36"/>
        <v>5.0999999999999996</v>
      </c>
      <c r="E407" s="3" t="s">
        <v>1458</v>
      </c>
      <c r="F407" s="27">
        <f t="shared" si="37"/>
        <v>5.0999999999999996</v>
      </c>
      <c r="G407" s="39">
        <v>0</v>
      </c>
      <c r="H407" s="39">
        <v>0</v>
      </c>
      <c r="I407" s="39">
        <v>0</v>
      </c>
      <c r="J407" s="20"/>
      <c r="K407" s="20"/>
      <c r="L407" s="20"/>
      <c r="M407" s="38"/>
      <c r="N407" s="38">
        <v>5.0999999999999996</v>
      </c>
      <c r="O407" s="99"/>
      <c r="P407" s="38"/>
      <c r="Q407" s="61"/>
      <c r="S407" s="68">
        <f t="shared" si="38"/>
        <v>5.0999999999999996</v>
      </c>
      <c r="T407" s="68">
        <f t="shared" si="39"/>
        <v>0</v>
      </c>
      <c r="U407" s="68">
        <f t="shared" si="40"/>
        <v>0</v>
      </c>
      <c r="V407" s="68">
        <f t="shared" si="41"/>
        <v>0</v>
      </c>
    </row>
    <row r="408" spans="1:22">
      <c r="A408" s="28" t="s">
        <v>1459</v>
      </c>
      <c r="B408" s="51" t="s">
        <v>442</v>
      </c>
      <c r="C408" s="4" t="s">
        <v>206</v>
      </c>
      <c r="D408" s="39">
        <f t="shared" si="36"/>
        <v>4.5999999999999996</v>
      </c>
      <c r="E408" s="3" t="s">
        <v>1459</v>
      </c>
      <c r="F408" s="27">
        <f t="shared" si="37"/>
        <v>4.5999999999999996</v>
      </c>
      <c r="G408" s="39">
        <v>0</v>
      </c>
      <c r="H408" s="39">
        <v>0</v>
      </c>
      <c r="I408" s="39">
        <v>0</v>
      </c>
      <c r="J408" s="28"/>
      <c r="K408" s="28"/>
      <c r="L408" s="38">
        <v>4.5999999999999996</v>
      </c>
      <c r="M408" s="38"/>
      <c r="N408" s="28"/>
      <c r="O408" s="98"/>
      <c r="P408" s="28"/>
      <c r="Q408" s="70"/>
      <c r="S408" s="68">
        <f t="shared" si="38"/>
        <v>4.5999999999999996</v>
      </c>
      <c r="T408" s="68">
        <f t="shared" si="39"/>
        <v>0</v>
      </c>
      <c r="U408" s="68">
        <f t="shared" si="40"/>
        <v>0</v>
      </c>
      <c r="V408" s="68">
        <f t="shared" si="41"/>
        <v>0</v>
      </c>
    </row>
    <row r="409" spans="1:22">
      <c r="A409" s="28"/>
      <c r="B409" s="36" t="s">
        <v>838</v>
      </c>
      <c r="C409" s="37" t="s">
        <v>839</v>
      </c>
      <c r="D409" s="39">
        <f t="shared" si="36"/>
        <v>4.5999999999999996</v>
      </c>
      <c r="E409" s="3" t="s">
        <v>1459</v>
      </c>
      <c r="F409" s="27">
        <f t="shared" si="37"/>
        <v>4.5999999999999996</v>
      </c>
      <c r="G409" s="39">
        <v>0</v>
      </c>
      <c r="H409" s="39">
        <v>0</v>
      </c>
      <c r="I409" s="39">
        <v>0</v>
      </c>
      <c r="J409" s="20"/>
      <c r="K409" s="20"/>
      <c r="L409" s="20"/>
      <c r="M409" s="38"/>
      <c r="N409" s="38">
        <v>4.5999999999999996</v>
      </c>
      <c r="O409" s="99"/>
      <c r="P409" s="38"/>
      <c r="Q409" s="61"/>
      <c r="S409" s="68">
        <f t="shared" si="38"/>
        <v>4.5999999999999996</v>
      </c>
      <c r="T409" s="68">
        <f t="shared" si="39"/>
        <v>0</v>
      </c>
      <c r="U409" s="68">
        <f t="shared" si="40"/>
        <v>0</v>
      </c>
      <c r="V409" s="68">
        <f t="shared" si="41"/>
        <v>0</v>
      </c>
    </row>
    <row r="410" spans="1:22">
      <c r="A410" s="28" t="s">
        <v>1460</v>
      </c>
      <c r="B410" s="51" t="s">
        <v>1050</v>
      </c>
      <c r="C410" s="4" t="s">
        <v>64</v>
      </c>
      <c r="D410" s="39">
        <f t="shared" si="36"/>
        <v>4.0999999999999996</v>
      </c>
      <c r="E410" s="3" t="s">
        <v>1460</v>
      </c>
      <c r="F410" s="27">
        <f t="shared" si="37"/>
        <v>4.0999999999999996</v>
      </c>
      <c r="G410" s="39">
        <v>0</v>
      </c>
      <c r="H410" s="39">
        <v>0</v>
      </c>
      <c r="I410" s="39">
        <v>0</v>
      </c>
      <c r="J410" s="20"/>
      <c r="K410" s="20"/>
      <c r="L410" s="20"/>
      <c r="M410" s="38"/>
      <c r="N410" s="38">
        <v>4.0999999999999996</v>
      </c>
      <c r="O410" s="99"/>
      <c r="P410" s="38"/>
      <c r="Q410" s="61"/>
      <c r="S410" s="68">
        <f t="shared" si="38"/>
        <v>4.0999999999999996</v>
      </c>
      <c r="T410" s="68">
        <f t="shared" si="39"/>
        <v>0</v>
      </c>
      <c r="U410" s="68">
        <f t="shared" si="40"/>
        <v>0</v>
      </c>
      <c r="V410" s="68">
        <f t="shared" si="41"/>
        <v>0</v>
      </c>
    </row>
    <row r="411" spans="1:22">
      <c r="A411" s="28" t="s">
        <v>1461</v>
      </c>
      <c r="B411" s="36" t="s">
        <v>751</v>
      </c>
      <c r="C411" s="37" t="s">
        <v>676</v>
      </c>
      <c r="D411" s="39">
        <f t="shared" si="36"/>
        <v>4</v>
      </c>
      <c r="E411" s="3" t="s">
        <v>1461</v>
      </c>
      <c r="F411" s="27">
        <f t="shared" si="37"/>
        <v>4</v>
      </c>
      <c r="G411" s="39">
        <v>0</v>
      </c>
      <c r="H411" s="39">
        <v>0</v>
      </c>
      <c r="I411" s="39">
        <v>0</v>
      </c>
      <c r="J411" s="20"/>
      <c r="K411" s="20"/>
      <c r="L411" s="20"/>
      <c r="M411" s="38"/>
      <c r="N411" s="38">
        <v>4</v>
      </c>
      <c r="O411" s="99"/>
      <c r="P411" s="38"/>
      <c r="Q411" s="61"/>
      <c r="S411" s="68">
        <f t="shared" si="38"/>
        <v>4</v>
      </c>
      <c r="T411" s="68">
        <f t="shared" si="39"/>
        <v>0</v>
      </c>
      <c r="U411" s="68">
        <f t="shared" si="40"/>
        <v>0</v>
      </c>
      <c r="V411" s="68">
        <f t="shared" si="41"/>
        <v>0</v>
      </c>
    </row>
    <row r="412" spans="1:22">
      <c r="A412" s="28" t="s">
        <v>1462</v>
      </c>
      <c r="B412" s="36" t="s">
        <v>909</v>
      </c>
      <c r="C412" s="37" t="s">
        <v>625</v>
      </c>
      <c r="D412" s="39">
        <f t="shared" si="36"/>
        <v>3.3</v>
      </c>
      <c r="E412" s="3" t="s">
        <v>1462</v>
      </c>
      <c r="F412" s="27">
        <f t="shared" si="37"/>
        <v>3.3</v>
      </c>
      <c r="G412" s="39">
        <v>0</v>
      </c>
      <c r="H412" s="39">
        <v>0</v>
      </c>
      <c r="I412" s="39">
        <v>0</v>
      </c>
      <c r="J412" s="20"/>
      <c r="K412" s="20"/>
      <c r="L412" s="20"/>
      <c r="M412" s="38"/>
      <c r="N412" s="38">
        <v>3.3</v>
      </c>
      <c r="O412" s="99"/>
      <c r="P412" s="38"/>
      <c r="Q412" s="61"/>
      <c r="S412" s="68">
        <f t="shared" si="38"/>
        <v>3.3</v>
      </c>
      <c r="T412" s="68">
        <f t="shared" si="39"/>
        <v>0</v>
      </c>
      <c r="U412" s="68">
        <f t="shared" si="40"/>
        <v>0</v>
      </c>
      <c r="V412" s="68">
        <f t="shared" si="41"/>
        <v>0</v>
      </c>
    </row>
    <row r="413" spans="1:22">
      <c r="A413" s="28" t="s">
        <v>1463</v>
      </c>
      <c r="B413" s="51" t="s">
        <v>959</v>
      </c>
      <c r="C413" s="4"/>
      <c r="D413" s="39">
        <f t="shared" si="36"/>
        <v>3.1</v>
      </c>
      <c r="E413" s="3" t="s">
        <v>1463</v>
      </c>
      <c r="F413" s="27">
        <f t="shared" si="37"/>
        <v>3.1</v>
      </c>
      <c r="G413" s="39">
        <v>0</v>
      </c>
      <c r="H413" s="39">
        <v>0</v>
      </c>
      <c r="I413" s="39">
        <v>0</v>
      </c>
      <c r="J413" s="20"/>
      <c r="K413" s="20"/>
      <c r="L413" s="20"/>
      <c r="M413" s="38"/>
      <c r="N413" s="38">
        <v>3.1</v>
      </c>
      <c r="O413" s="99"/>
      <c r="P413" s="38"/>
      <c r="Q413" s="61"/>
      <c r="S413" s="68">
        <f t="shared" si="38"/>
        <v>3.1</v>
      </c>
      <c r="T413" s="68">
        <f t="shared" si="39"/>
        <v>0</v>
      </c>
      <c r="U413" s="68">
        <f t="shared" si="40"/>
        <v>0</v>
      </c>
      <c r="V413" s="68">
        <f t="shared" si="41"/>
        <v>0</v>
      </c>
    </row>
    <row r="414" spans="1:22">
      <c r="A414" s="28"/>
      <c r="B414" s="36" t="s">
        <v>700</v>
      </c>
      <c r="C414" s="37" t="s">
        <v>611</v>
      </c>
      <c r="D414" s="39">
        <f t="shared" si="36"/>
        <v>3.1</v>
      </c>
      <c r="E414" s="3" t="s">
        <v>1463</v>
      </c>
      <c r="F414" s="27">
        <f t="shared" si="37"/>
        <v>3.1</v>
      </c>
      <c r="G414" s="39">
        <v>0</v>
      </c>
      <c r="H414" s="39">
        <v>0</v>
      </c>
      <c r="I414" s="39">
        <v>0</v>
      </c>
      <c r="J414" s="20"/>
      <c r="K414" s="20"/>
      <c r="L414" s="20"/>
      <c r="M414" s="38"/>
      <c r="N414" s="38">
        <v>3.1</v>
      </c>
      <c r="O414" s="99"/>
      <c r="P414" s="38"/>
      <c r="Q414" s="61"/>
      <c r="S414" s="68">
        <f t="shared" si="38"/>
        <v>3.1</v>
      </c>
      <c r="T414" s="68">
        <f t="shared" si="39"/>
        <v>0</v>
      </c>
      <c r="U414" s="68">
        <f t="shared" si="40"/>
        <v>0</v>
      </c>
      <c r="V414" s="68">
        <f t="shared" si="41"/>
        <v>0</v>
      </c>
    </row>
    <row r="415" spans="1:22">
      <c r="A415" s="28"/>
      <c r="B415" s="36" t="s">
        <v>1037</v>
      </c>
      <c r="C415" s="4" t="s">
        <v>803</v>
      </c>
      <c r="D415" s="39">
        <f t="shared" si="36"/>
        <v>3.1</v>
      </c>
      <c r="E415" s="3" t="s">
        <v>1463</v>
      </c>
      <c r="F415" s="27">
        <f t="shared" si="37"/>
        <v>3.1</v>
      </c>
      <c r="G415" s="39">
        <v>0</v>
      </c>
      <c r="H415" s="39">
        <v>0</v>
      </c>
      <c r="I415" s="39">
        <v>0</v>
      </c>
      <c r="J415" s="20"/>
      <c r="K415" s="20"/>
      <c r="L415" s="20"/>
      <c r="M415" s="38"/>
      <c r="N415" s="38">
        <v>3.1</v>
      </c>
      <c r="O415" s="99"/>
      <c r="P415" s="38"/>
      <c r="Q415" s="61"/>
      <c r="S415" s="68">
        <f t="shared" si="38"/>
        <v>3.1</v>
      </c>
      <c r="T415" s="68">
        <f t="shared" si="39"/>
        <v>0</v>
      </c>
      <c r="U415" s="68">
        <f t="shared" si="40"/>
        <v>0</v>
      </c>
      <c r="V415" s="68">
        <f t="shared" si="41"/>
        <v>0</v>
      </c>
    </row>
    <row r="416" spans="1:22">
      <c r="A416" s="28" t="s">
        <v>1464</v>
      </c>
      <c r="B416" s="51" t="s">
        <v>753</v>
      </c>
      <c r="C416" s="37" t="s">
        <v>232</v>
      </c>
      <c r="D416" s="39">
        <f t="shared" si="36"/>
        <v>2</v>
      </c>
      <c r="E416" s="3" t="s">
        <v>1464</v>
      </c>
      <c r="F416" s="27">
        <f t="shared" si="37"/>
        <v>2</v>
      </c>
      <c r="G416" s="39">
        <v>0</v>
      </c>
      <c r="H416" s="39">
        <v>0</v>
      </c>
      <c r="I416" s="39">
        <v>0</v>
      </c>
      <c r="J416" s="20"/>
      <c r="K416" s="20"/>
      <c r="L416" s="20"/>
      <c r="M416" s="38"/>
      <c r="N416" s="38">
        <v>1</v>
      </c>
      <c r="O416" s="99">
        <v>1</v>
      </c>
      <c r="P416" s="38"/>
      <c r="Q416" s="61"/>
      <c r="S416" s="68">
        <f t="shared" si="38"/>
        <v>1</v>
      </c>
      <c r="T416" s="68">
        <f t="shared" si="39"/>
        <v>1</v>
      </c>
      <c r="U416" s="68">
        <f t="shared" si="40"/>
        <v>0</v>
      </c>
      <c r="V416" s="68">
        <f t="shared" si="41"/>
        <v>0</v>
      </c>
    </row>
    <row r="417" spans="1:22">
      <c r="A417" s="28"/>
      <c r="B417" s="51" t="s">
        <v>1039</v>
      </c>
      <c r="C417" s="4"/>
      <c r="D417" s="39">
        <f t="shared" si="36"/>
        <v>2</v>
      </c>
      <c r="E417" s="3" t="s">
        <v>1464</v>
      </c>
      <c r="F417" s="27">
        <f t="shared" si="37"/>
        <v>2</v>
      </c>
      <c r="G417" s="39">
        <v>0</v>
      </c>
      <c r="H417" s="39">
        <v>0</v>
      </c>
      <c r="I417" s="39">
        <v>0</v>
      </c>
      <c r="J417" s="20"/>
      <c r="K417" s="20"/>
      <c r="L417" s="20"/>
      <c r="M417" s="38"/>
      <c r="N417" s="38">
        <v>2</v>
      </c>
      <c r="O417" s="99"/>
      <c r="P417" s="38"/>
      <c r="Q417" s="61"/>
      <c r="S417" s="68">
        <f t="shared" si="38"/>
        <v>2</v>
      </c>
      <c r="T417" s="68">
        <f t="shared" si="39"/>
        <v>0</v>
      </c>
      <c r="U417" s="68">
        <f t="shared" si="40"/>
        <v>0</v>
      </c>
      <c r="V417" s="68">
        <f t="shared" si="41"/>
        <v>0</v>
      </c>
    </row>
    <row r="418" spans="1:22">
      <c r="A418" s="28" t="s">
        <v>1465</v>
      </c>
      <c r="B418" s="51" t="s">
        <v>854</v>
      </c>
      <c r="C418" s="37" t="s">
        <v>243</v>
      </c>
      <c r="D418" s="39">
        <f t="shared" si="36"/>
        <v>1</v>
      </c>
      <c r="E418" s="3" t="s">
        <v>1465</v>
      </c>
      <c r="F418" s="27">
        <f t="shared" si="37"/>
        <v>1</v>
      </c>
      <c r="G418" s="39">
        <v>0</v>
      </c>
      <c r="H418" s="39">
        <v>0</v>
      </c>
      <c r="I418" s="39">
        <v>0</v>
      </c>
      <c r="J418" s="20"/>
      <c r="K418" s="20"/>
      <c r="L418" s="20"/>
      <c r="M418" s="38"/>
      <c r="N418" s="38">
        <v>1</v>
      </c>
      <c r="O418" s="99"/>
      <c r="P418" s="38"/>
      <c r="Q418" s="61"/>
      <c r="S418" s="68">
        <f t="shared" si="38"/>
        <v>1</v>
      </c>
      <c r="T418" s="68">
        <f t="shared" si="39"/>
        <v>0</v>
      </c>
      <c r="U418" s="68">
        <f t="shared" si="40"/>
        <v>0</v>
      </c>
      <c r="V418" s="68">
        <f t="shared" si="41"/>
        <v>0</v>
      </c>
    </row>
    <row r="419" spans="1:22">
      <c r="A419" s="28"/>
      <c r="B419" s="36" t="s">
        <v>758</v>
      </c>
      <c r="C419" s="37" t="s">
        <v>232</v>
      </c>
      <c r="D419" s="39">
        <f t="shared" si="36"/>
        <v>1</v>
      </c>
      <c r="E419" s="3" t="s">
        <v>1465</v>
      </c>
      <c r="F419" s="27">
        <f t="shared" si="37"/>
        <v>1</v>
      </c>
      <c r="G419" s="39">
        <v>0</v>
      </c>
      <c r="H419" s="39">
        <v>0</v>
      </c>
      <c r="I419" s="39">
        <v>0</v>
      </c>
      <c r="J419" s="20"/>
      <c r="K419" s="20"/>
      <c r="L419" s="20"/>
      <c r="M419" s="38"/>
      <c r="N419" s="38">
        <v>1</v>
      </c>
      <c r="O419" s="99"/>
      <c r="P419" s="38"/>
      <c r="Q419" s="61"/>
      <c r="S419" s="68">
        <f t="shared" si="38"/>
        <v>1</v>
      </c>
      <c r="T419" s="68">
        <f t="shared" si="39"/>
        <v>0</v>
      </c>
      <c r="U419" s="68">
        <f t="shared" si="40"/>
        <v>0</v>
      </c>
      <c r="V419" s="68">
        <f t="shared" si="41"/>
        <v>0</v>
      </c>
    </row>
    <row r="420" spans="1:22">
      <c r="A420" s="28"/>
      <c r="B420" s="51" t="s">
        <v>1048</v>
      </c>
      <c r="C420" s="4" t="s">
        <v>64</v>
      </c>
      <c r="D420" s="39">
        <f t="shared" si="36"/>
        <v>1</v>
      </c>
      <c r="E420" s="3" t="s">
        <v>1465</v>
      </c>
      <c r="F420" s="27">
        <f t="shared" si="37"/>
        <v>1</v>
      </c>
      <c r="G420" s="39">
        <v>0</v>
      </c>
      <c r="H420" s="39">
        <v>0</v>
      </c>
      <c r="I420" s="39">
        <v>0</v>
      </c>
      <c r="J420" s="20"/>
      <c r="K420" s="20"/>
      <c r="L420" s="20"/>
      <c r="M420" s="38"/>
      <c r="N420" s="38">
        <v>1</v>
      </c>
      <c r="O420" s="99"/>
      <c r="P420" s="38"/>
      <c r="Q420" s="61"/>
      <c r="S420" s="68">
        <f t="shared" si="38"/>
        <v>1</v>
      </c>
      <c r="T420" s="68">
        <f t="shared" si="39"/>
        <v>0</v>
      </c>
      <c r="U420" s="68">
        <f t="shared" si="40"/>
        <v>0</v>
      </c>
      <c r="V420" s="68">
        <f t="shared" si="41"/>
        <v>0</v>
      </c>
    </row>
    <row r="421" spans="1:22">
      <c r="A421" s="28"/>
      <c r="B421" s="51" t="s">
        <v>1042</v>
      </c>
      <c r="C421" s="4"/>
      <c r="D421" s="39">
        <f t="shared" si="36"/>
        <v>1</v>
      </c>
      <c r="E421" s="3" t="s">
        <v>1465</v>
      </c>
      <c r="F421" s="27">
        <f t="shared" si="37"/>
        <v>1</v>
      </c>
      <c r="G421" s="39">
        <v>0</v>
      </c>
      <c r="H421" s="39">
        <v>0</v>
      </c>
      <c r="I421" s="39">
        <v>0</v>
      </c>
      <c r="J421" s="20"/>
      <c r="K421" s="20"/>
      <c r="L421" s="20"/>
      <c r="M421" s="38"/>
      <c r="N421" s="38">
        <v>1</v>
      </c>
      <c r="O421" s="99"/>
      <c r="P421" s="38"/>
      <c r="Q421" s="61"/>
      <c r="S421" s="68">
        <f t="shared" si="38"/>
        <v>1</v>
      </c>
      <c r="T421" s="68">
        <f t="shared" si="39"/>
        <v>0</v>
      </c>
      <c r="U421" s="68">
        <f t="shared" si="40"/>
        <v>0</v>
      </c>
      <c r="V421" s="68">
        <f t="shared" si="41"/>
        <v>0</v>
      </c>
    </row>
    <row r="422" spans="1:22">
      <c r="A422" s="28"/>
      <c r="B422" s="51" t="s">
        <v>911</v>
      </c>
      <c r="C422" s="37" t="s">
        <v>806</v>
      </c>
      <c r="D422" s="39">
        <f t="shared" si="36"/>
        <v>1</v>
      </c>
      <c r="E422" s="3" t="s">
        <v>1465</v>
      </c>
      <c r="F422" s="27">
        <f t="shared" si="37"/>
        <v>1</v>
      </c>
      <c r="G422" s="39">
        <v>0</v>
      </c>
      <c r="H422" s="39">
        <v>0</v>
      </c>
      <c r="I422" s="39">
        <v>0</v>
      </c>
      <c r="J422" s="20"/>
      <c r="K422" s="20"/>
      <c r="L422" s="20"/>
      <c r="M422" s="38"/>
      <c r="N422" s="38">
        <v>1</v>
      </c>
      <c r="O422" s="99"/>
      <c r="P422" s="38"/>
      <c r="Q422" s="61"/>
      <c r="S422" s="68">
        <f t="shared" si="38"/>
        <v>1</v>
      </c>
      <c r="T422" s="68">
        <f t="shared" si="39"/>
        <v>0</v>
      </c>
      <c r="U422" s="68">
        <f t="shared" si="40"/>
        <v>0</v>
      </c>
      <c r="V422" s="68">
        <f t="shared" si="41"/>
        <v>0</v>
      </c>
    </row>
    <row r="423" spans="1:22">
      <c r="A423" s="28"/>
      <c r="B423" s="51" t="s">
        <v>1046</v>
      </c>
      <c r="C423" s="4" t="s">
        <v>64</v>
      </c>
      <c r="D423" s="39">
        <f t="shared" si="36"/>
        <v>1</v>
      </c>
      <c r="E423" s="3" t="s">
        <v>1465</v>
      </c>
      <c r="F423" s="27">
        <f t="shared" si="37"/>
        <v>1</v>
      </c>
      <c r="G423" s="39">
        <v>0</v>
      </c>
      <c r="H423" s="39">
        <v>0</v>
      </c>
      <c r="I423" s="39">
        <v>0</v>
      </c>
      <c r="J423" s="20"/>
      <c r="K423" s="20"/>
      <c r="L423" s="20"/>
      <c r="M423" s="38"/>
      <c r="N423" s="38">
        <v>1</v>
      </c>
      <c r="O423" s="99"/>
      <c r="P423" s="38"/>
      <c r="Q423" s="61"/>
      <c r="S423" s="68">
        <f t="shared" si="38"/>
        <v>1</v>
      </c>
      <c r="T423" s="68">
        <f t="shared" si="39"/>
        <v>0</v>
      </c>
      <c r="U423" s="68">
        <f t="shared" si="40"/>
        <v>0</v>
      </c>
      <c r="V423" s="68">
        <f t="shared" si="41"/>
        <v>0</v>
      </c>
    </row>
    <row r="424" spans="1:22">
      <c r="A424" s="28"/>
      <c r="B424" s="51" t="s">
        <v>852</v>
      </c>
      <c r="C424" s="37" t="s">
        <v>232</v>
      </c>
      <c r="D424" s="39">
        <f t="shared" si="36"/>
        <v>1</v>
      </c>
      <c r="E424" s="3" t="s">
        <v>1465</v>
      </c>
      <c r="F424" s="27">
        <f t="shared" si="37"/>
        <v>1</v>
      </c>
      <c r="G424" s="39">
        <v>0</v>
      </c>
      <c r="H424" s="39">
        <v>0</v>
      </c>
      <c r="I424" s="39">
        <v>0</v>
      </c>
      <c r="J424" s="20"/>
      <c r="K424" s="20"/>
      <c r="L424" s="20"/>
      <c r="M424" s="38"/>
      <c r="N424" s="38">
        <v>1</v>
      </c>
      <c r="O424" s="99"/>
      <c r="P424" s="38"/>
      <c r="Q424" s="61"/>
      <c r="S424" s="68">
        <f t="shared" si="38"/>
        <v>1</v>
      </c>
      <c r="T424" s="68">
        <f t="shared" si="39"/>
        <v>0</v>
      </c>
      <c r="U424" s="68">
        <f t="shared" si="40"/>
        <v>0</v>
      </c>
      <c r="V424" s="68">
        <f t="shared" si="41"/>
        <v>0</v>
      </c>
    </row>
    <row r="425" spans="1:22">
      <c r="A425" s="28"/>
      <c r="B425" s="36" t="s">
        <v>965</v>
      </c>
      <c r="C425" s="4" t="s">
        <v>232</v>
      </c>
      <c r="D425" s="39">
        <f t="shared" si="36"/>
        <v>1</v>
      </c>
      <c r="E425" s="3" t="s">
        <v>1465</v>
      </c>
      <c r="F425" s="27">
        <f t="shared" si="37"/>
        <v>1</v>
      </c>
      <c r="G425" s="39">
        <v>0</v>
      </c>
      <c r="H425" s="39">
        <v>0</v>
      </c>
      <c r="I425" s="39">
        <v>0</v>
      </c>
      <c r="J425" s="20"/>
      <c r="K425" s="20"/>
      <c r="L425" s="20"/>
      <c r="M425" s="38"/>
      <c r="N425" s="38">
        <v>1</v>
      </c>
      <c r="O425" s="99"/>
      <c r="P425" s="38"/>
      <c r="Q425" s="61"/>
      <c r="S425" s="68">
        <f t="shared" si="38"/>
        <v>1</v>
      </c>
      <c r="T425" s="68">
        <f t="shared" si="39"/>
        <v>0</v>
      </c>
      <c r="U425" s="68">
        <f t="shared" si="40"/>
        <v>0</v>
      </c>
      <c r="V425" s="68">
        <f t="shared" si="41"/>
        <v>0</v>
      </c>
    </row>
    <row r="426" spans="1:22">
      <c r="A426" s="28"/>
      <c r="B426" s="36" t="s">
        <v>703</v>
      </c>
      <c r="C426" s="37" t="s">
        <v>606</v>
      </c>
      <c r="D426" s="39">
        <f t="shared" si="36"/>
        <v>1</v>
      </c>
      <c r="E426" s="3" t="s">
        <v>1465</v>
      </c>
      <c r="F426" s="27">
        <f t="shared" si="37"/>
        <v>1</v>
      </c>
      <c r="G426" s="39">
        <v>0</v>
      </c>
      <c r="H426" s="39">
        <v>0</v>
      </c>
      <c r="I426" s="39">
        <v>0</v>
      </c>
      <c r="J426" s="20"/>
      <c r="K426" s="20"/>
      <c r="L426" s="20"/>
      <c r="M426" s="38"/>
      <c r="N426" s="38">
        <v>1</v>
      </c>
      <c r="O426" s="99"/>
      <c r="P426" s="38"/>
      <c r="Q426" s="61"/>
      <c r="S426" s="68">
        <f t="shared" si="38"/>
        <v>1</v>
      </c>
      <c r="T426" s="68">
        <f t="shared" si="39"/>
        <v>0</v>
      </c>
      <c r="U426" s="68">
        <f t="shared" si="40"/>
        <v>0</v>
      </c>
      <c r="V426" s="68">
        <f t="shared" si="41"/>
        <v>0</v>
      </c>
    </row>
    <row r="427" spans="1:22">
      <c r="A427" s="28"/>
      <c r="B427" s="36" t="s">
        <v>754</v>
      </c>
      <c r="C427" s="37" t="s">
        <v>232</v>
      </c>
      <c r="D427" s="39">
        <f t="shared" si="36"/>
        <v>1</v>
      </c>
      <c r="E427" s="3" t="s">
        <v>1465</v>
      </c>
      <c r="F427" s="27">
        <f t="shared" si="37"/>
        <v>1</v>
      </c>
      <c r="G427" s="39">
        <v>0</v>
      </c>
      <c r="H427" s="39">
        <v>0</v>
      </c>
      <c r="I427" s="39">
        <v>0</v>
      </c>
      <c r="J427" s="20"/>
      <c r="K427" s="20"/>
      <c r="L427" s="20"/>
      <c r="M427" s="38"/>
      <c r="N427" s="38">
        <v>1</v>
      </c>
      <c r="O427" s="99"/>
      <c r="P427" s="38"/>
      <c r="Q427" s="61"/>
      <c r="S427" s="68">
        <f t="shared" si="38"/>
        <v>1</v>
      </c>
      <c r="T427" s="68">
        <f t="shared" si="39"/>
        <v>0</v>
      </c>
      <c r="U427" s="68">
        <f t="shared" si="40"/>
        <v>0</v>
      </c>
      <c r="V427" s="68">
        <f t="shared" si="41"/>
        <v>0</v>
      </c>
    </row>
    <row r="428" spans="1:22">
      <c r="A428" s="28"/>
      <c r="B428" s="51" t="s">
        <v>702</v>
      </c>
      <c r="C428" s="37" t="s">
        <v>664</v>
      </c>
      <c r="D428" s="39">
        <f t="shared" si="36"/>
        <v>1</v>
      </c>
      <c r="E428" s="3" t="s">
        <v>1465</v>
      </c>
      <c r="F428" s="27">
        <f t="shared" si="37"/>
        <v>1</v>
      </c>
      <c r="G428" s="39">
        <v>0</v>
      </c>
      <c r="H428" s="39">
        <v>0</v>
      </c>
      <c r="I428" s="39">
        <v>0</v>
      </c>
      <c r="J428" s="20"/>
      <c r="K428" s="20"/>
      <c r="L428" s="20"/>
      <c r="M428" s="38"/>
      <c r="N428" s="38">
        <v>1</v>
      </c>
      <c r="O428" s="99"/>
      <c r="P428" s="38"/>
      <c r="Q428" s="61"/>
      <c r="S428" s="68">
        <f t="shared" si="38"/>
        <v>1</v>
      </c>
      <c r="T428" s="68">
        <f t="shared" si="39"/>
        <v>0</v>
      </c>
      <c r="U428" s="68">
        <f t="shared" si="40"/>
        <v>0</v>
      </c>
      <c r="V428" s="68">
        <f t="shared" si="41"/>
        <v>0</v>
      </c>
    </row>
    <row r="429" spans="1:22">
      <c r="A429" s="28"/>
      <c r="B429" s="51" t="s">
        <v>964</v>
      </c>
      <c r="C429" s="4"/>
      <c r="D429" s="39">
        <f t="shared" si="36"/>
        <v>1</v>
      </c>
      <c r="E429" s="3" t="s">
        <v>1465</v>
      </c>
      <c r="F429" s="27">
        <f t="shared" si="37"/>
        <v>1</v>
      </c>
      <c r="G429" s="39">
        <v>0</v>
      </c>
      <c r="H429" s="39">
        <v>0</v>
      </c>
      <c r="I429" s="39">
        <v>0</v>
      </c>
      <c r="J429" s="20"/>
      <c r="K429" s="20"/>
      <c r="L429" s="20"/>
      <c r="M429" s="38"/>
      <c r="N429" s="38">
        <v>1</v>
      </c>
      <c r="O429" s="99"/>
      <c r="P429" s="38"/>
      <c r="Q429" s="61"/>
      <c r="S429" s="68">
        <f t="shared" si="38"/>
        <v>1</v>
      </c>
      <c r="T429" s="68">
        <f t="shared" si="39"/>
        <v>0</v>
      </c>
      <c r="U429" s="68">
        <f t="shared" si="40"/>
        <v>0</v>
      </c>
      <c r="V429" s="68">
        <f t="shared" si="41"/>
        <v>0</v>
      </c>
    </row>
    <row r="430" spans="1:22">
      <c r="A430" s="28"/>
      <c r="B430" s="51" t="s">
        <v>1044</v>
      </c>
      <c r="C430" s="4"/>
      <c r="D430" s="39">
        <f t="shared" si="36"/>
        <v>1</v>
      </c>
      <c r="E430" s="3" t="s">
        <v>1465</v>
      </c>
      <c r="F430" s="27">
        <f t="shared" si="37"/>
        <v>1</v>
      </c>
      <c r="G430" s="39">
        <v>0</v>
      </c>
      <c r="H430" s="39">
        <v>0</v>
      </c>
      <c r="I430" s="39">
        <v>0</v>
      </c>
      <c r="J430" s="20"/>
      <c r="K430" s="20"/>
      <c r="L430" s="20"/>
      <c r="M430" s="38"/>
      <c r="N430" s="38">
        <v>1</v>
      </c>
      <c r="O430" s="99"/>
      <c r="P430" s="38"/>
      <c r="Q430" s="72"/>
      <c r="S430" s="68">
        <f t="shared" si="38"/>
        <v>1</v>
      </c>
      <c r="T430" s="68">
        <f t="shared" si="39"/>
        <v>0</v>
      </c>
      <c r="U430" s="68">
        <f t="shared" si="40"/>
        <v>0</v>
      </c>
      <c r="V430" s="68">
        <f t="shared" si="41"/>
        <v>0</v>
      </c>
    </row>
    <row r="431" spans="1:22">
      <c r="A431" s="28"/>
      <c r="B431" s="36" t="s">
        <v>705</v>
      </c>
      <c r="C431" s="37" t="s">
        <v>243</v>
      </c>
      <c r="D431" s="39">
        <f t="shared" si="36"/>
        <v>1</v>
      </c>
      <c r="E431" s="3" t="s">
        <v>1465</v>
      </c>
      <c r="F431" s="27">
        <f t="shared" si="37"/>
        <v>1</v>
      </c>
      <c r="G431" s="39">
        <v>0</v>
      </c>
      <c r="H431" s="39">
        <v>0</v>
      </c>
      <c r="I431" s="39">
        <v>0</v>
      </c>
      <c r="J431" s="20"/>
      <c r="K431" s="20"/>
      <c r="L431" s="20"/>
      <c r="M431" s="38"/>
      <c r="N431" s="38">
        <v>1</v>
      </c>
      <c r="O431" s="99"/>
      <c r="P431" s="38"/>
      <c r="Q431" s="61"/>
      <c r="S431" s="68">
        <f t="shared" si="38"/>
        <v>1</v>
      </c>
      <c r="T431" s="68">
        <f t="shared" si="39"/>
        <v>0</v>
      </c>
      <c r="U431" s="68">
        <f t="shared" si="40"/>
        <v>0</v>
      </c>
      <c r="V431" s="68">
        <f t="shared" si="41"/>
        <v>0</v>
      </c>
    </row>
    <row r="432" spans="1:22">
      <c r="A432" s="28"/>
      <c r="B432" s="36" t="s">
        <v>1047</v>
      </c>
      <c r="C432" s="4"/>
      <c r="D432" s="39">
        <f t="shared" si="36"/>
        <v>1</v>
      </c>
      <c r="E432" s="3" t="s">
        <v>1465</v>
      </c>
      <c r="F432" s="27">
        <f t="shared" si="37"/>
        <v>1</v>
      </c>
      <c r="G432" s="39">
        <v>0</v>
      </c>
      <c r="H432" s="39">
        <v>0</v>
      </c>
      <c r="I432" s="39">
        <v>0</v>
      </c>
      <c r="J432" s="20"/>
      <c r="K432" s="20"/>
      <c r="L432" s="20"/>
      <c r="M432" s="38"/>
      <c r="N432" s="38">
        <v>1</v>
      </c>
      <c r="O432" s="99"/>
      <c r="P432" s="38"/>
      <c r="Q432" s="61"/>
      <c r="S432" s="68">
        <f t="shared" si="38"/>
        <v>1</v>
      </c>
      <c r="T432" s="68">
        <f t="shared" si="39"/>
        <v>0</v>
      </c>
      <c r="U432" s="68">
        <f t="shared" si="40"/>
        <v>0</v>
      </c>
      <c r="V432" s="68">
        <f t="shared" si="41"/>
        <v>0</v>
      </c>
    </row>
    <row r="433" spans="1:22">
      <c r="A433" s="28"/>
      <c r="B433" s="51" t="s">
        <v>704</v>
      </c>
      <c r="C433" s="37" t="s">
        <v>634</v>
      </c>
      <c r="D433" s="39">
        <f t="shared" si="36"/>
        <v>1</v>
      </c>
      <c r="E433" s="3" t="s">
        <v>1465</v>
      </c>
      <c r="F433" s="27">
        <f t="shared" si="37"/>
        <v>1</v>
      </c>
      <c r="G433" s="39">
        <v>0</v>
      </c>
      <c r="H433" s="39">
        <v>0</v>
      </c>
      <c r="I433" s="39">
        <v>0</v>
      </c>
      <c r="J433" s="20"/>
      <c r="K433" s="20"/>
      <c r="L433" s="20"/>
      <c r="M433" s="38"/>
      <c r="N433" s="38">
        <v>1</v>
      </c>
      <c r="O433" s="99"/>
      <c r="P433" s="38"/>
      <c r="Q433" s="61"/>
      <c r="S433" s="68">
        <f t="shared" si="38"/>
        <v>1</v>
      </c>
      <c r="T433" s="68">
        <f t="shared" si="39"/>
        <v>0</v>
      </c>
      <c r="U433" s="68">
        <f t="shared" si="40"/>
        <v>0</v>
      </c>
      <c r="V433" s="68">
        <f t="shared" si="41"/>
        <v>0</v>
      </c>
    </row>
    <row r="434" spans="1:22">
      <c r="A434" s="28"/>
      <c r="B434" s="36" t="s">
        <v>163</v>
      </c>
      <c r="C434" s="4"/>
      <c r="D434" s="39">
        <f t="shared" si="36"/>
        <v>1</v>
      </c>
      <c r="E434" s="3" t="s">
        <v>1465</v>
      </c>
      <c r="F434" s="27">
        <f t="shared" si="37"/>
        <v>1</v>
      </c>
      <c r="G434" s="39">
        <v>0</v>
      </c>
      <c r="H434" s="39">
        <v>0</v>
      </c>
      <c r="I434" s="39">
        <v>0</v>
      </c>
      <c r="J434" s="28"/>
      <c r="K434" s="38">
        <v>1</v>
      </c>
      <c r="L434" s="38"/>
      <c r="M434" s="38"/>
      <c r="N434" s="28"/>
      <c r="O434" s="98"/>
      <c r="P434" s="28"/>
      <c r="Q434" s="77"/>
      <c r="S434" s="68">
        <f t="shared" si="38"/>
        <v>1</v>
      </c>
      <c r="T434" s="68">
        <f t="shared" si="39"/>
        <v>0</v>
      </c>
      <c r="U434" s="68">
        <f t="shared" si="40"/>
        <v>0</v>
      </c>
      <c r="V434" s="68">
        <f t="shared" si="41"/>
        <v>0</v>
      </c>
    </row>
    <row r="435" spans="1:22">
      <c r="A435" s="28"/>
      <c r="B435" s="51" t="s">
        <v>380</v>
      </c>
      <c r="C435" s="4" t="s">
        <v>64</v>
      </c>
      <c r="D435" s="39">
        <f t="shared" si="36"/>
        <v>1</v>
      </c>
      <c r="E435" s="3" t="s">
        <v>1465</v>
      </c>
      <c r="F435" s="27">
        <f t="shared" si="37"/>
        <v>1</v>
      </c>
      <c r="G435" s="39">
        <v>0</v>
      </c>
      <c r="H435" s="39">
        <v>0</v>
      </c>
      <c r="I435" s="39">
        <v>0</v>
      </c>
      <c r="J435" s="28"/>
      <c r="K435" s="28"/>
      <c r="L435" s="38">
        <v>1</v>
      </c>
      <c r="M435" s="38"/>
      <c r="N435" s="28"/>
      <c r="O435" s="98"/>
      <c r="P435" s="28"/>
      <c r="Q435" s="77"/>
      <c r="S435" s="68">
        <f t="shared" si="38"/>
        <v>1</v>
      </c>
      <c r="T435" s="68">
        <f t="shared" si="39"/>
        <v>0</v>
      </c>
      <c r="U435" s="68">
        <f t="shared" si="40"/>
        <v>0</v>
      </c>
      <c r="V435" s="68">
        <f t="shared" si="41"/>
        <v>0</v>
      </c>
    </row>
    <row r="436" spans="1:22">
      <c r="A436" s="28"/>
      <c r="B436" s="36" t="s">
        <v>1045</v>
      </c>
      <c r="C436" s="4"/>
      <c r="D436" s="39">
        <f t="shared" si="36"/>
        <v>1</v>
      </c>
      <c r="E436" s="3" t="s">
        <v>1465</v>
      </c>
      <c r="F436" s="27">
        <f t="shared" si="37"/>
        <v>1</v>
      </c>
      <c r="G436" s="39">
        <v>0</v>
      </c>
      <c r="H436" s="39">
        <v>0</v>
      </c>
      <c r="I436" s="39">
        <v>0</v>
      </c>
      <c r="J436" s="20"/>
      <c r="K436" s="20"/>
      <c r="L436" s="20"/>
      <c r="M436" s="38"/>
      <c r="N436" s="38">
        <v>1</v>
      </c>
      <c r="O436" s="99"/>
      <c r="P436" s="38"/>
      <c r="Q436" s="61"/>
      <c r="S436" s="68">
        <f t="shared" si="38"/>
        <v>1</v>
      </c>
      <c r="T436" s="68">
        <f t="shared" si="39"/>
        <v>0</v>
      </c>
      <c r="U436" s="68">
        <f t="shared" si="40"/>
        <v>0</v>
      </c>
      <c r="V436" s="68">
        <f t="shared" si="41"/>
        <v>0</v>
      </c>
    </row>
    <row r="437" spans="1:22">
      <c r="A437" s="28"/>
      <c r="B437" s="36" t="s">
        <v>1043</v>
      </c>
      <c r="C437" s="4" t="s">
        <v>64</v>
      </c>
      <c r="D437" s="39">
        <f t="shared" si="36"/>
        <v>1</v>
      </c>
      <c r="E437" s="3" t="s">
        <v>1465</v>
      </c>
      <c r="F437" s="27">
        <f t="shared" si="37"/>
        <v>1</v>
      </c>
      <c r="G437" s="39">
        <v>0</v>
      </c>
      <c r="H437" s="39">
        <v>0</v>
      </c>
      <c r="I437" s="39">
        <v>0</v>
      </c>
      <c r="J437" s="20"/>
      <c r="K437" s="20"/>
      <c r="L437" s="20"/>
      <c r="M437" s="38"/>
      <c r="N437" s="38">
        <v>1</v>
      </c>
      <c r="O437" s="99"/>
      <c r="P437" s="38"/>
      <c r="Q437" s="61"/>
      <c r="S437" s="68">
        <f t="shared" si="38"/>
        <v>1</v>
      </c>
      <c r="T437" s="68">
        <f t="shared" si="39"/>
        <v>0</v>
      </c>
      <c r="U437" s="68">
        <f t="shared" si="40"/>
        <v>0</v>
      </c>
      <c r="V437" s="68">
        <f t="shared" si="41"/>
        <v>0</v>
      </c>
    </row>
    <row r="438" spans="1:22" ht="15" customHeight="1">
      <c r="A438" s="28"/>
      <c r="B438" s="51" t="s">
        <v>757</v>
      </c>
      <c r="C438" s="37" t="s">
        <v>684</v>
      </c>
      <c r="D438" s="39">
        <f t="shared" si="36"/>
        <v>1</v>
      </c>
      <c r="E438" s="3" t="s">
        <v>1465</v>
      </c>
      <c r="F438" s="27">
        <f t="shared" si="37"/>
        <v>1</v>
      </c>
      <c r="G438" s="39">
        <v>0</v>
      </c>
      <c r="H438" s="39">
        <v>0</v>
      </c>
      <c r="I438" s="39">
        <v>0</v>
      </c>
      <c r="J438" s="20"/>
      <c r="K438" s="20"/>
      <c r="L438" s="20"/>
      <c r="M438" s="38"/>
      <c r="N438" s="38">
        <v>1</v>
      </c>
      <c r="O438" s="99"/>
      <c r="P438" s="38"/>
      <c r="Q438" s="61"/>
      <c r="S438" s="68">
        <f t="shared" si="38"/>
        <v>1</v>
      </c>
      <c r="T438" s="68">
        <f t="shared" si="39"/>
        <v>0</v>
      </c>
      <c r="U438" s="68">
        <f t="shared" si="40"/>
        <v>0</v>
      </c>
      <c r="V438" s="68">
        <f t="shared" si="41"/>
        <v>0</v>
      </c>
    </row>
    <row r="439" spans="1:22">
      <c r="A439" s="28"/>
      <c r="B439" s="51" t="s">
        <v>428</v>
      </c>
      <c r="C439" s="4" t="s">
        <v>67</v>
      </c>
      <c r="D439" s="39">
        <f t="shared" si="36"/>
        <v>1</v>
      </c>
      <c r="E439" s="3" t="s">
        <v>1465</v>
      </c>
      <c r="F439" s="27">
        <f t="shared" si="37"/>
        <v>1</v>
      </c>
      <c r="G439" s="39">
        <v>0</v>
      </c>
      <c r="H439" s="39">
        <v>0</v>
      </c>
      <c r="I439" s="39">
        <v>0</v>
      </c>
      <c r="J439" s="28"/>
      <c r="K439" s="28"/>
      <c r="L439" s="38">
        <v>1</v>
      </c>
      <c r="M439" s="38"/>
      <c r="N439" s="28"/>
      <c r="O439" s="98"/>
      <c r="P439" s="28"/>
      <c r="Q439" s="77"/>
      <c r="S439" s="68">
        <f t="shared" si="38"/>
        <v>1</v>
      </c>
      <c r="T439" s="68">
        <f t="shared" si="39"/>
        <v>0</v>
      </c>
      <c r="U439" s="68">
        <f t="shared" si="40"/>
        <v>0</v>
      </c>
      <c r="V439" s="68">
        <f t="shared" si="41"/>
        <v>0</v>
      </c>
    </row>
    <row r="440" spans="1:22">
      <c r="A440" s="28"/>
      <c r="B440" s="36" t="s">
        <v>853</v>
      </c>
      <c r="C440" s="37" t="s">
        <v>243</v>
      </c>
      <c r="D440" s="39">
        <f t="shared" si="36"/>
        <v>1</v>
      </c>
      <c r="E440" s="3" t="s">
        <v>1465</v>
      </c>
      <c r="F440" s="27">
        <f t="shared" si="37"/>
        <v>1</v>
      </c>
      <c r="G440" s="39">
        <v>0</v>
      </c>
      <c r="H440" s="39">
        <v>0</v>
      </c>
      <c r="I440" s="39">
        <v>0</v>
      </c>
      <c r="J440" s="20"/>
      <c r="K440" s="20"/>
      <c r="L440" s="20"/>
      <c r="M440" s="38"/>
      <c r="N440" s="38">
        <v>1</v>
      </c>
      <c r="O440" s="99"/>
      <c r="P440" s="38"/>
      <c r="Q440" s="72"/>
      <c r="S440" s="68">
        <f t="shared" si="38"/>
        <v>1</v>
      </c>
      <c r="T440" s="68">
        <f t="shared" si="39"/>
        <v>0</v>
      </c>
      <c r="U440" s="68">
        <f t="shared" si="40"/>
        <v>0</v>
      </c>
      <c r="V440" s="68">
        <f t="shared" si="41"/>
        <v>0</v>
      </c>
    </row>
    <row r="441" spans="1:22">
      <c r="A441" s="28"/>
      <c r="B441" s="36" t="s">
        <v>963</v>
      </c>
      <c r="C441" s="4"/>
      <c r="D441" s="39">
        <f t="shared" si="36"/>
        <v>1</v>
      </c>
      <c r="E441" s="3" t="s">
        <v>1465</v>
      </c>
      <c r="F441" s="27">
        <f t="shared" si="37"/>
        <v>1</v>
      </c>
      <c r="G441" s="39">
        <v>0</v>
      </c>
      <c r="H441" s="39">
        <v>0</v>
      </c>
      <c r="I441" s="39">
        <v>0</v>
      </c>
      <c r="J441" s="20"/>
      <c r="K441" s="20"/>
      <c r="L441" s="20"/>
      <c r="M441" s="38"/>
      <c r="N441" s="38">
        <v>1</v>
      </c>
      <c r="O441" s="99"/>
      <c r="P441" s="38"/>
      <c r="Q441" s="61"/>
      <c r="S441" s="68">
        <f t="shared" si="38"/>
        <v>1</v>
      </c>
      <c r="T441" s="68">
        <f t="shared" si="39"/>
        <v>0</v>
      </c>
      <c r="U441" s="68">
        <f t="shared" si="40"/>
        <v>0</v>
      </c>
      <c r="V441" s="68">
        <f t="shared" si="41"/>
        <v>0</v>
      </c>
    </row>
    <row r="442" spans="1:22">
      <c r="A442" s="28"/>
      <c r="B442" s="36" t="s">
        <v>961</v>
      </c>
      <c r="C442" s="4"/>
      <c r="D442" s="39">
        <f t="shared" si="36"/>
        <v>1</v>
      </c>
      <c r="E442" s="3" t="s">
        <v>1465</v>
      </c>
      <c r="F442" s="27">
        <f t="shared" si="37"/>
        <v>1</v>
      </c>
      <c r="G442" s="39">
        <v>0</v>
      </c>
      <c r="H442" s="39">
        <v>0</v>
      </c>
      <c r="I442" s="39">
        <v>0</v>
      </c>
      <c r="J442" s="20"/>
      <c r="K442" s="20"/>
      <c r="L442" s="20"/>
      <c r="M442" s="38"/>
      <c r="N442" s="38">
        <v>1</v>
      </c>
      <c r="O442" s="99"/>
      <c r="P442" s="38"/>
      <c r="Q442" s="61"/>
      <c r="S442" s="68">
        <f t="shared" si="38"/>
        <v>1</v>
      </c>
      <c r="T442" s="68">
        <f t="shared" si="39"/>
        <v>0</v>
      </c>
      <c r="U442" s="68">
        <f t="shared" si="40"/>
        <v>0</v>
      </c>
      <c r="V442" s="68">
        <f t="shared" si="41"/>
        <v>0</v>
      </c>
    </row>
    <row r="443" spans="1:22">
      <c r="A443" s="28"/>
      <c r="B443" s="51" t="s">
        <v>443</v>
      </c>
      <c r="C443" s="4" t="s">
        <v>67</v>
      </c>
      <c r="D443" s="39">
        <f t="shared" si="36"/>
        <v>1</v>
      </c>
      <c r="E443" s="3" t="s">
        <v>1465</v>
      </c>
      <c r="F443" s="27">
        <f t="shared" si="37"/>
        <v>1</v>
      </c>
      <c r="G443" s="39">
        <v>0</v>
      </c>
      <c r="H443" s="39">
        <v>0</v>
      </c>
      <c r="I443" s="39">
        <v>0</v>
      </c>
      <c r="J443" s="28"/>
      <c r="K443" s="28"/>
      <c r="L443" s="38">
        <v>1</v>
      </c>
      <c r="M443" s="38"/>
      <c r="N443" s="28"/>
      <c r="O443" s="98"/>
      <c r="P443" s="28"/>
      <c r="Q443" s="77"/>
      <c r="S443" s="68">
        <f t="shared" si="38"/>
        <v>1</v>
      </c>
      <c r="T443" s="68">
        <f t="shared" si="39"/>
        <v>0</v>
      </c>
      <c r="U443" s="68">
        <f t="shared" si="40"/>
        <v>0</v>
      </c>
      <c r="V443" s="68">
        <f t="shared" si="41"/>
        <v>0</v>
      </c>
    </row>
    <row r="444" spans="1:22">
      <c r="A444" s="28"/>
      <c r="B444" s="36" t="s">
        <v>1041</v>
      </c>
      <c r="C444" s="4" t="s">
        <v>625</v>
      </c>
      <c r="D444" s="39">
        <f t="shared" si="36"/>
        <v>1</v>
      </c>
      <c r="E444" s="3" t="s">
        <v>1465</v>
      </c>
      <c r="F444" s="27">
        <f t="shared" si="37"/>
        <v>1</v>
      </c>
      <c r="G444" s="39">
        <v>0</v>
      </c>
      <c r="H444" s="39">
        <v>0</v>
      </c>
      <c r="I444" s="39">
        <v>0</v>
      </c>
      <c r="J444" s="20"/>
      <c r="K444" s="20"/>
      <c r="L444" s="20"/>
      <c r="M444" s="38"/>
      <c r="N444" s="38">
        <v>1</v>
      </c>
      <c r="O444" s="99"/>
      <c r="P444" s="38"/>
      <c r="Q444" s="61"/>
      <c r="S444" s="68">
        <f t="shared" si="38"/>
        <v>1</v>
      </c>
      <c r="T444" s="68">
        <f t="shared" si="39"/>
        <v>0</v>
      </c>
      <c r="U444" s="68">
        <f t="shared" si="40"/>
        <v>0</v>
      </c>
      <c r="V444" s="68">
        <f t="shared" si="41"/>
        <v>0</v>
      </c>
    </row>
    <row r="445" spans="1:22">
      <c r="A445" s="28"/>
      <c r="B445" s="14" t="s">
        <v>15</v>
      </c>
      <c r="C445" s="4" t="s">
        <v>65</v>
      </c>
      <c r="D445" s="39">
        <f t="shared" si="36"/>
        <v>1</v>
      </c>
      <c r="E445" s="3" t="s">
        <v>1465</v>
      </c>
      <c r="F445" s="27">
        <f t="shared" si="37"/>
        <v>1</v>
      </c>
      <c r="G445" s="39">
        <v>0</v>
      </c>
      <c r="H445" s="39">
        <v>0</v>
      </c>
      <c r="I445" s="39">
        <v>0</v>
      </c>
      <c r="J445" s="27">
        <v>1</v>
      </c>
      <c r="K445" s="28"/>
      <c r="L445" s="38"/>
      <c r="M445" s="38"/>
      <c r="N445" s="28"/>
      <c r="O445" s="98"/>
      <c r="P445" s="28"/>
      <c r="Q445" s="77"/>
      <c r="S445" s="68">
        <f t="shared" si="38"/>
        <v>1</v>
      </c>
      <c r="T445" s="68">
        <f t="shared" si="39"/>
        <v>0</v>
      </c>
      <c r="U445" s="68">
        <f t="shared" si="40"/>
        <v>0</v>
      </c>
      <c r="V445" s="68">
        <f t="shared" si="41"/>
        <v>0</v>
      </c>
    </row>
    <row r="446" spans="1:22">
      <c r="A446" s="28"/>
      <c r="B446" s="36" t="s">
        <v>912</v>
      </c>
      <c r="C446" s="37" t="s">
        <v>243</v>
      </c>
      <c r="D446" s="39">
        <f t="shared" si="36"/>
        <v>1</v>
      </c>
      <c r="E446" s="3" t="s">
        <v>1465</v>
      </c>
      <c r="F446" s="27">
        <f t="shared" si="37"/>
        <v>1</v>
      </c>
      <c r="G446" s="39">
        <v>0</v>
      </c>
      <c r="H446" s="39">
        <v>0</v>
      </c>
      <c r="I446" s="39">
        <v>0</v>
      </c>
      <c r="J446" s="20"/>
      <c r="K446" s="20"/>
      <c r="L446" s="20"/>
      <c r="M446" s="38"/>
      <c r="N446" s="38">
        <v>1</v>
      </c>
      <c r="O446" s="99"/>
      <c r="P446" s="38"/>
      <c r="Q446" s="61"/>
      <c r="S446" s="68">
        <f t="shared" si="38"/>
        <v>1</v>
      </c>
      <c r="T446" s="68">
        <f t="shared" si="39"/>
        <v>0</v>
      </c>
      <c r="U446" s="68">
        <f t="shared" si="40"/>
        <v>0</v>
      </c>
      <c r="V446" s="68">
        <f t="shared" si="41"/>
        <v>0</v>
      </c>
    </row>
    <row r="447" spans="1:22">
      <c r="A447" s="28"/>
      <c r="B447" s="51" t="s">
        <v>966</v>
      </c>
      <c r="C447" s="4" t="s">
        <v>64</v>
      </c>
      <c r="D447" s="39">
        <f t="shared" si="36"/>
        <v>1</v>
      </c>
      <c r="E447" s="3" t="s">
        <v>1465</v>
      </c>
      <c r="F447" s="27">
        <f t="shared" si="37"/>
        <v>1</v>
      </c>
      <c r="G447" s="39">
        <v>0</v>
      </c>
      <c r="H447" s="39">
        <v>0</v>
      </c>
      <c r="I447" s="39">
        <v>0</v>
      </c>
      <c r="J447" s="20"/>
      <c r="K447" s="20"/>
      <c r="L447" s="20"/>
      <c r="M447" s="38"/>
      <c r="N447" s="38">
        <v>1</v>
      </c>
      <c r="O447" s="99"/>
      <c r="P447" s="38"/>
      <c r="Q447" s="61"/>
      <c r="S447" s="68">
        <f t="shared" si="38"/>
        <v>1</v>
      </c>
      <c r="T447" s="68">
        <f t="shared" si="39"/>
        <v>0</v>
      </c>
      <c r="U447" s="68">
        <f t="shared" si="40"/>
        <v>0</v>
      </c>
      <c r="V447" s="68">
        <f t="shared" si="41"/>
        <v>0</v>
      </c>
    </row>
    <row r="448" spans="1:22">
      <c r="A448" s="28"/>
      <c r="B448" s="51" t="s">
        <v>962</v>
      </c>
      <c r="C448" s="4" t="s">
        <v>64</v>
      </c>
      <c r="D448" s="39">
        <f t="shared" si="36"/>
        <v>1</v>
      </c>
      <c r="E448" s="3" t="s">
        <v>1465</v>
      </c>
      <c r="F448" s="27">
        <f t="shared" si="37"/>
        <v>1</v>
      </c>
      <c r="G448" s="39">
        <v>0</v>
      </c>
      <c r="H448" s="39">
        <v>0</v>
      </c>
      <c r="I448" s="39">
        <v>0</v>
      </c>
      <c r="J448" s="20"/>
      <c r="K448" s="20"/>
      <c r="L448" s="20"/>
      <c r="M448" s="38"/>
      <c r="N448" s="38">
        <v>1</v>
      </c>
      <c r="O448" s="99"/>
      <c r="P448" s="38"/>
      <c r="Q448" s="61"/>
      <c r="S448" s="68">
        <f t="shared" si="38"/>
        <v>1</v>
      </c>
      <c r="T448" s="68">
        <f t="shared" si="39"/>
        <v>0</v>
      </c>
      <c r="U448" s="68">
        <f t="shared" si="40"/>
        <v>0</v>
      </c>
      <c r="V448" s="68">
        <f t="shared" si="41"/>
        <v>0</v>
      </c>
    </row>
    <row r="449" spans="1:22">
      <c r="A449" s="28"/>
      <c r="B449" s="51" t="s">
        <v>755</v>
      </c>
      <c r="C449" s="37" t="s">
        <v>64</v>
      </c>
      <c r="D449" s="39">
        <f t="shared" si="36"/>
        <v>1</v>
      </c>
      <c r="E449" s="3" t="s">
        <v>1465</v>
      </c>
      <c r="F449" s="27">
        <f t="shared" si="37"/>
        <v>1</v>
      </c>
      <c r="G449" s="39">
        <v>0</v>
      </c>
      <c r="H449" s="39">
        <v>0</v>
      </c>
      <c r="I449" s="39">
        <v>0</v>
      </c>
      <c r="J449" s="20"/>
      <c r="K449" s="20"/>
      <c r="L449" s="20"/>
      <c r="M449" s="38"/>
      <c r="N449" s="38">
        <v>1</v>
      </c>
      <c r="O449" s="99"/>
      <c r="P449" s="38"/>
      <c r="Q449" s="61"/>
      <c r="S449" s="68">
        <f t="shared" si="38"/>
        <v>1</v>
      </c>
      <c r="T449" s="68">
        <f t="shared" si="39"/>
        <v>0</v>
      </c>
      <c r="U449" s="68">
        <f t="shared" si="40"/>
        <v>0</v>
      </c>
      <c r="V449" s="68">
        <f t="shared" si="41"/>
        <v>0</v>
      </c>
    </row>
    <row r="450" spans="1:22">
      <c r="A450" s="28"/>
      <c r="B450" s="51" t="s">
        <v>1310</v>
      </c>
      <c r="C450" s="37" t="s">
        <v>1294</v>
      </c>
      <c r="D450" s="39">
        <f t="shared" si="36"/>
        <v>1</v>
      </c>
      <c r="E450" s="3" t="s">
        <v>1465</v>
      </c>
      <c r="F450" s="27">
        <f t="shared" si="37"/>
        <v>1</v>
      </c>
      <c r="G450" s="39">
        <v>0</v>
      </c>
      <c r="H450" s="39">
        <v>0</v>
      </c>
      <c r="I450" s="39">
        <v>0</v>
      </c>
      <c r="J450" s="20"/>
      <c r="K450" s="20"/>
      <c r="L450" s="20"/>
      <c r="M450" s="38"/>
      <c r="N450" s="28"/>
      <c r="O450" s="98">
        <v>1</v>
      </c>
      <c r="P450" s="28"/>
      <c r="S450" s="68">
        <f t="shared" si="38"/>
        <v>1</v>
      </c>
      <c r="T450" s="68">
        <f t="shared" si="39"/>
        <v>0</v>
      </c>
      <c r="U450" s="68">
        <f t="shared" si="40"/>
        <v>0</v>
      </c>
      <c r="V450" s="68">
        <f t="shared" si="41"/>
        <v>0</v>
      </c>
    </row>
    <row r="451" spans="1:22">
      <c r="A451" s="28"/>
      <c r="B451" s="51" t="s">
        <v>1356</v>
      </c>
      <c r="C451" s="37" t="s">
        <v>781</v>
      </c>
      <c r="D451" s="39">
        <f t="shared" si="36"/>
        <v>1</v>
      </c>
      <c r="E451" s="3" t="s">
        <v>1465</v>
      </c>
      <c r="F451" s="27">
        <f t="shared" si="37"/>
        <v>1</v>
      </c>
      <c r="G451" s="39">
        <v>0</v>
      </c>
      <c r="H451" s="39">
        <v>0</v>
      </c>
      <c r="I451" s="39">
        <v>0</v>
      </c>
      <c r="J451" s="20"/>
      <c r="K451" s="20"/>
      <c r="L451" s="20"/>
      <c r="M451" s="38"/>
      <c r="N451" s="28"/>
      <c r="O451" s="98">
        <v>1</v>
      </c>
      <c r="P451" s="28"/>
      <c r="S451" s="68">
        <f t="shared" si="38"/>
        <v>1</v>
      </c>
      <c r="T451" s="68">
        <f t="shared" si="39"/>
        <v>0</v>
      </c>
      <c r="U451" s="68">
        <f t="shared" si="40"/>
        <v>0</v>
      </c>
      <c r="V451" s="68">
        <f t="shared" si="41"/>
        <v>0</v>
      </c>
    </row>
    <row r="452" spans="1:22">
      <c r="A452" s="28"/>
      <c r="B452" s="51" t="s">
        <v>1439</v>
      </c>
      <c r="C452" s="37" t="s">
        <v>64</v>
      </c>
      <c r="D452" s="39">
        <f t="shared" si="36"/>
        <v>1</v>
      </c>
      <c r="E452" s="3" t="s">
        <v>1465</v>
      </c>
      <c r="F452" s="27">
        <f t="shared" si="37"/>
        <v>1</v>
      </c>
      <c r="G452" s="39">
        <v>0</v>
      </c>
      <c r="H452" s="39">
        <v>0</v>
      </c>
      <c r="I452" s="39">
        <v>0</v>
      </c>
      <c r="J452" s="20"/>
      <c r="K452" s="20"/>
      <c r="L452" s="20"/>
      <c r="M452" s="38"/>
      <c r="N452" s="28"/>
      <c r="O452" s="28">
        <v>1</v>
      </c>
      <c r="P452" s="28"/>
      <c r="S452" s="68">
        <f t="shared" si="38"/>
        <v>1</v>
      </c>
      <c r="T452" s="68">
        <f t="shared" si="39"/>
        <v>0</v>
      </c>
      <c r="U452" s="68">
        <f t="shared" si="40"/>
        <v>0</v>
      </c>
      <c r="V452" s="68">
        <f t="shared" si="41"/>
        <v>0</v>
      </c>
    </row>
    <row r="453" spans="1:22">
      <c r="A453" s="28"/>
      <c r="B453" s="51" t="s">
        <v>1411</v>
      </c>
      <c r="C453" s="1"/>
      <c r="D453" s="39">
        <f t="shared" si="36"/>
        <v>1</v>
      </c>
      <c r="E453" s="3" t="s">
        <v>1465</v>
      </c>
      <c r="F453" s="27">
        <f t="shared" si="37"/>
        <v>1</v>
      </c>
      <c r="G453" s="39">
        <v>0</v>
      </c>
      <c r="H453" s="39">
        <v>0</v>
      </c>
      <c r="I453" s="39">
        <v>0</v>
      </c>
      <c r="J453" s="20"/>
      <c r="K453" s="20"/>
      <c r="L453" s="20"/>
      <c r="M453" s="38"/>
      <c r="N453" s="28"/>
      <c r="O453" s="28">
        <v>1</v>
      </c>
      <c r="P453" s="28"/>
      <c r="S453" s="68">
        <f t="shared" si="38"/>
        <v>1</v>
      </c>
      <c r="T453" s="68">
        <f t="shared" si="39"/>
        <v>0</v>
      </c>
      <c r="U453" s="68">
        <f t="shared" si="40"/>
        <v>0</v>
      </c>
      <c r="V453" s="68">
        <f t="shared" si="41"/>
        <v>0</v>
      </c>
    </row>
  </sheetData>
  <sortState ref="A2:X453">
    <sortCondition descending="1" ref="D2:D45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RowHeight="15"/>
  <cols>
    <col min="1" max="1" width="7.5703125" customWidth="1"/>
    <col min="2" max="2" width="21.5703125" customWidth="1"/>
    <col min="3" max="3" width="6.85546875" customWidth="1"/>
    <col min="4" max="4" width="12" customWidth="1"/>
    <col min="5" max="5" width="18.28515625" customWidth="1"/>
    <col min="6" max="6" width="10.85546875" customWidth="1"/>
  </cols>
  <sheetData>
    <row r="1" spans="1:6" s="29" customFormat="1" ht="28.5">
      <c r="A1" s="29" t="s">
        <v>92</v>
      </c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11" t="s">
        <v>22</v>
      </c>
      <c r="C5" s="2" t="s">
        <v>91</v>
      </c>
      <c r="D5" s="12">
        <v>2.1932870370370422E-2</v>
      </c>
      <c r="E5" s="11"/>
      <c r="F5" s="21">
        <v>100</v>
      </c>
    </row>
    <row r="6" spans="1:6">
      <c r="A6" s="13" t="s">
        <v>34</v>
      </c>
      <c r="B6" s="14" t="s">
        <v>8</v>
      </c>
      <c r="C6" s="1" t="s">
        <v>67</v>
      </c>
      <c r="D6" s="15">
        <v>2.7222222222222203E-2</v>
      </c>
      <c r="E6" s="14"/>
      <c r="F6" s="20">
        <f>F5-4.95</f>
        <v>95.05</v>
      </c>
    </row>
    <row r="7" spans="1:6">
      <c r="A7" s="13" t="s">
        <v>35</v>
      </c>
      <c r="B7" s="14" t="s">
        <v>10</v>
      </c>
      <c r="C7" s="1" t="s">
        <v>64</v>
      </c>
      <c r="D7" s="15">
        <v>2.781249999999999E-2</v>
      </c>
      <c r="E7" s="14"/>
      <c r="F7" s="20">
        <f t="shared" ref="F7:F24" si="0">F6-4.95</f>
        <v>90.1</v>
      </c>
    </row>
    <row r="8" spans="1:6">
      <c r="A8" s="13" t="s">
        <v>36</v>
      </c>
      <c r="B8" s="14" t="s">
        <v>20</v>
      </c>
      <c r="C8" s="1" t="s">
        <v>64</v>
      </c>
      <c r="D8" s="15">
        <v>2.9131944444444446E-2</v>
      </c>
      <c r="E8" s="14"/>
      <c r="F8" s="20">
        <f t="shared" si="0"/>
        <v>85.149999999999991</v>
      </c>
    </row>
    <row r="9" spans="1:6">
      <c r="A9" s="13" t="s">
        <v>37</v>
      </c>
      <c r="B9" s="14" t="s">
        <v>21</v>
      </c>
      <c r="C9" s="1" t="s">
        <v>63</v>
      </c>
      <c r="D9" s="15">
        <v>2.9224537037037063E-2</v>
      </c>
      <c r="E9" s="14"/>
      <c r="F9" s="20">
        <f t="shared" si="0"/>
        <v>80.199999999999989</v>
      </c>
    </row>
    <row r="10" spans="1:6">
      <c r="A10" s="13" t="s">
        <v>38</v>
      </c>
      <c r="B10" s="14" t="s">
        <v>19</v>
      </c>
      <c r="C10" s="1" t="s">
        <v>64</v>
      </c>
      <c r="D10" s="15">
        <v>3.0208333333333282E-2</v>
      </c>
      <c r="E10" s="14"/>
      <c r="F10" s="20">
        <f t="shared" si="0"/>
        <v>75.249999999999986</v>
      </c>
    </row>
    <row r="11" spans="1:6">
      <c r="A11" s="13" t="s">
        <v>39</v>
      </c>
      <c r="B11" s="14" t="s">
        <v>9</v>
      </c>
      <c r="C11" s="1" t="s">
        <v>67</v>
      </c>
      <c r="D11" s="15">
        <v>3.4432870370370405E-2</v>
      </c>
      <c r="E11" s="14"/>
      <c r="F11" s="20">
        <f t="shared" si="0"/>
        <v>70.299999999999983</v>
      </c>
    </row>
    <row r="12" spans="1:6">
      <c r="A12" s="13" t="s">
        <v>40</v>
      </c>
      <c r="B12" s="14" t="s">
        <v>14</v>
      </c>
      <c r="C12" s="1" t="s">
        <v>65</v>
      </c>
      <c r="D12" s="15">
        <v>3.5625000000000018E-2</v>
      </c>
      <c r="E12" s="14"/>
      <c r="F12" s="20">
        <f t="shared" si="0"/>
        <v>65.34999999999998</v>
      </c>
    </row>
    <row r="13" spans="1:6">
      <c r="A13" s="13" t="s">
        <v>41</v>
      </c>
      <c r="B13" s="14" t="s">
        <v>23</v>
      </c>
      <c r="C13" s="1" t="s">
        <v>63</v>
      </c>
      <c r="D13" s="15">
        <v>3.6863425925925924E-2</v>
      </c>
      <c r="E13" s="14"/>
      <c r="F13" s="20">
        <f t="shared" si="0"/>
        <v>60.399999999999977</v>
      </c>
    </row>
    <row r="14" spans="1:6">
      <c r="A14" s="13" t="s">
        <v>42</v>
      </c>
      <c r="B14" s="14" t="s">
        <v>24</v>
      </c>
      <c r="C14" s="1" t="s">
        <v>63</v>
      </c>
      <c r="D14" s="15">
        <v>3.7245370370370373E-2</v>
      </c>
      <c r="E14" s="14"/>
      <c r="F14" s="20">
        <f t="shared" si="0"/>
        <v>55.449999999999974</v>
      </c>
    </row>
    <row r="15" spans="1:6">
      <c r="A15" s="13" t="s">
        <v>43</v>
      </c>
      <c r="B15" s="14" t="s">
        <v>11</v>
      </c>
      <c r="C15" s="1" t="s">
        <v>65</v>
      </c>
      <c r="D15" s="15">
        <v>3.950231481481481E-2</v>
      </c>
      <c r="E15" s="14"/>
      <c r="F15" s="20">
        <f t="shared" si="0"/>
        <v>50.499999999999972</v>
      </c>
    </row>
    <row r="16" spans="1:6">
      <c r="A16" s="13" t="s">
        <v>44</v>
      </c>
      <c r="B16" s="14" t="s">
        <v>54</v>
      </c>
      <c r="C16" s="1" t="s">
        <v>65</v>
      </c>
      <c r="D16" s="15">
        <v>4.1041666666666643E-2</v>
      </c>
      <c r="E16" s="14"/>
      <c r="F16" s="20">
        <f t="shared" si="0"/>
        <v>45.549999999999969</v>
      </c>
    </row>
    <row r="17" spans="1:6">
      <c r="A17" s="13" t="s">
        <v>45</v>
      </c>
      <c r="B17" s="14" t="s">
        <v>0</v>
      </c>
      <c r="C17" s="1" t="s">
        <v>65</v>
      </c>
      <c r="D17" s="15">
        <v>4.2777777777777803E-2</v>
      </c>
      <c r="E17" s="14"/>
      <c r="F17" s="20">
        <f t="shared" si="0"/>
        <v>40.599999999999966</v>
      </c>
    </row>
    <row r="18" spans="1:6">
      <c r="A18" s="13" t="s">
        <v>46</v>
      </c>
      <c r="B18" s="14" t="s">
        <v>7</v>
      </c>
      <c r="C18" s="1" t="s">
        <v>65</v>
      </c>
      <c r="D18" s="15">
        <v>4.311342592592593E-2</v>
      </c>
      <c r="E18" s="14"/>
      <c r="F18" s="20">
        <f t="shared" si="0"/>
        <v>35.649999999999963</v>
      </c>
    </row>
    <row r="19" spans="1:6">
      <c r="A19" s="13" t="s">
        <v>47</v>
      </c>
      <c r="B19" s="14" t="s">
        <v>25</v>
      </c>
      <c r="C19" s="1" t="s">
        <v>63</v>
      </c>
      <c r="D19" s="15">
        <v>4.3136574074074091E-2</v>
      </c>
      <c r="E19" s="14"/>
      <c r="F19" s="20">
        <f t="shared" si="0"/>
        <v>30.699999999999964</v>
      </c>
    </row>
    <row r="20" spans="1:6">
      <c r="A20" s="13" t="s">
        <v>48</v>
      </c>
      <c r="B20" s="14" t="s">
        <v>26</v>
      </c>
      <c r="C20" s="1" t="s">
        <v>63</v>
      </c>
      <c r="D20" s="15">
        <v>4.4224537037037021E-2</v>
      </c>
      <c r="E20" s="14"/>
      <c r="F20" s="20">
        <f t="shared" si="0"/>
        <v>25.749999999999964</v>
      </c>
    </row>
    <row r="21" spans="1:6">
      <c r="A21" s="13" t="s">
        <v>49</v>
      </c>
      <c r="B21" s="14" t="s">
        <v>1</v>
      </c>
      <c r="C21" s="1" t="s">
        <v>65</v>
      </c>
      <c r="D21" s="15">
        <v>5.5462962962962992E-2</v>
      </c>
      <c r="E21" s="14"/>
      <c r="F21" s="20">
        <f t="shared" si="0"/>
        <v>20.799999999999965</v>
      </c>
    </row>
    <row r="22" spans="1:6">
      <c r="A22" s="13" t="s">
        <v>50</v>
      </c>
      <c r="B22" s="14" t="s">
        <v>13</v>
      </c>
      <c r="C22" s="1" t="s">
        <v>65</v>
      </c>
      <c r="D22" s="15">
        <v>5.5648148148148169E-2</v>
      </c>
      <c r="E22" s="14"/>
      <c r="F22" s="20">
        <f t="shared" si="0"/>
        <v>15.849999999999966</v>
      </c>
    </row>
    <row r="23" spans="1:6">
      <c r="A23" s="13" t="s">
        <v>51</v>
      </c>
      <c r="B23" s="14" t="s">
        <v>2</v>
      </c>
      <c r="C23" s="1" t="s">
        <v>65</v>
      </c>
      <c r="D23" s="15">
        <v>5.7106481481481508E-2</v>
      </c>
      <c r="E23" s="14"/>
      <c r="F23" s="20">
        <f t="shared" si="0"/>
        <v>10.899999999999967</v>
      </c>
    </row>
    <row r="24" spans="1:6">
      <c r="A24" s="13" t="s">
        <v>52</v>
      </c>
      <c r="B24" s="14" t="s">
        <v>12</v>
      </c>
      <c r="C24" s="1" t="s">
        <v>65</v>
      </c>
      <c r="D24" s="15">
        <v>5.3645833333333337E-2</v>
      </c>
      <c r="E24" s="14" t="s">
        <v>30</v>
      </c>
      <c r="F24" s="20">
        <f t="shared" si="0"/>
        <v>5.9499999999999664</v>
      </c>
    </row>
    <row r="25" spans="1:6">
      <c r="A25" s="13" t="s">
        <v>53</v>
      </c>
      <c r="B25" s="14" t="s">
        <v>15</v>
      </c>
      <c r="C25" s="1" t="s">
        <v>65</v>
      </c>
      <c r="D25" s="16" t="s">
        <v>31</v>
      </c>
      <c r="E25" s="14"/>
      <c r="F25" s="20">
        <v>1</v>
      </c>
    </row>
    <row r="27" spans="1:6" ht="15.75" thickBot="1">
      <c r="B27" s="25" t="s">
        <v>69</v>
      </c>
    </row>
    <row r="28" spans="1:6" ht="15.75" thickBot="1">
      <c r="A28" s="5" t="s">
        <v>32</v>
      </c>
      <c r="B28" s="7" t="s">
        <v>61</v>
      </c>
      <c r="C28" s="8" t="s">
        <v>62</v>
      </c>
      <c r="D28" s="24" t="s">
        <v>29</v>
      </c>
      <c r="E28" s="7" t="s">
        <v>84</v>
      </c>
      <c r="F28" s="19" t="s">
        <v>85</v>
      </c>
    </row>
    <row r="29" spans="1:6">
      <c r="A29" s="9" t="s">
        <v>33</v>
      </c>
      <c r="B29" s="2" t="s">
        <v>28</v>
      </c>
      <c r="C29" s="17" t="s">
        <v>63</v>
      </c>
      <c r="D29" s="22">
        <v>1.4988425925925947E-2</v>
      </c>
      <c r="E29" s="2"/>
      <c r="F29" s="21">
        <v>85</v>
      </c>
    </row>
    <row r="30" spans="1:6">
      <c r="A30" s="3" t="s">
        <v>34</v>
      </c>
      <c r="B30" s="1" t="s">
        <v>16</v>
      </c>
      <c r="C30" s="4" t="s">
        <v>64</v>
      </c>
      <c r="D30" s="23">
        <v>1.5740740740740722E-2</v>
      </c>
      <c r="E30" s="1"/>
      <c r="F30" s="20">
        <f>F29-6.461538</f>
        <v>78.538461999999996</v>
      </c>
    </row>
    <row r="31" spans="1:6">
      <c r="A31" s="3" t="s">
        <v>35</v>
      </c>
      <c r="B31" s="1" t="s">
        <v>17</v>
      </c>
      <c r="C31" s="4" t="s">
        <v>64</v>
      </c>
      <c r="D31" s="23">
        <v>1.6516203703703658E-2</v>
      </c>
      <c r="E31" s="1"/>
      <c r="F31" s="20">
        <f t="shared" ref="F31:F41" si="1">F30-6.461538</f>
        <v>72.076923999999991</v>
      </c>
    </row>
    <row r="32" spans="1:6">
      <c r="A32" s="3" t="s">
        <v>36</v>
      </c>
      <c r="B32" s="1" t="s">
        <v>57</v>
      </c>
      <c r="C32" s="4" t="s">
        <v>65</v>
      </c>
      <c r="D32" s="23">
        <v>1.8749999999999961E-2</v>
      </c>
      <c r="E32" s="1"/>
      <c r="F32" s="20">
        <f t="shared" si="1"/>
        <v>65.615385999999987</v>
      </c>
    </row>
    <row r="33" spans="1:6">
      <c r="A33" s="3" t="s">
        <v>37</v>
      </c>
      <c r="B33" s="1" t="s">
        <v>18</v>
      </c>
      <c r="C33" s="4" t="s">
        <v>64</v>
      </c>
      <c r="D33" s="23">
        <v>1.9039351851851821E-2</v>
      </c>
      <c r="E33" s="1"/>
      <c r="F33" s="20">
        <f t="shared" si="1"/>
        <v>59.153847999999989</v>
      </c>
    </row>
    <row r="34" spans="1:6">
      <c r="A34" s="3" t="s">
        <v>38</v>
      </c>
      <c r="B34" s="1" t="s">
        <v>27</v>
      </c>
      <c r="C34" s="4" t="s">
        <v>63</v>
      </c>
      <c r="D34" s="23">
        <v>1.9803240740740718E-2</v>
      </c>
      <c r="E34" s="1"/>
      <c r="F34" s="20">
        <f t="shared" si="1"/>
        <v>52.692309999999992</v>
      </c>
    </row>
    <row r="35" spans="1:6">
      <c r="A35" s="3" t="s">
        <v>39</v>
      </c>
      <c r="B35" s="1" t="s">
        <v>4</v>
      </c>
      <c r="C35" s="4" t="s">
        <v>66</v>
      </c>
      <c r="D35" s="23">
        <v>1.9849537037037041E-2</v>
      </c>
      <c r="E35" s="1"/>
      <c r="F35" s="20">
        <f t="shared" si="1"/>
        <v>46.230771999999995</v>
      </c>
    </row>
    <row r="36" spans="1:6">
      <c r="A36" s="3" t="s">
        <v>40</v>
      </c>
      <c r="B36" s="1" t="s">
        <v>3</v>
      </c>
      <c r="C36" s="4" t="s">
        <v>66</v>
      </c>
      <c r="D36" s="23">
        <v>2.0138888888888901E-2</v>
      </c>
      <c r="E36" s="1"/>
      <c r="F36" s="20">
        <f t="shared" si="1"/>
        <v>39.769233999999997</v>
      </c>
    </row>
    <row r="37" spans="1:6">
      <c r="A37" s="3" t="s">
        <v>41</v>
      </c>
      <c r="B37" s="1" t="s">
        <v>5</v>
      </c>
      <c r="C37" s="4" t="s">
        <v>66</v>
      </c>
      <c r="D37" s="23">
        <v>2.5115740740740772E-2</v>
      </c>
      <c r="E37" s="1"/>
      <c r="F37" s="20">
        <f t="shared" si="1"/>
        <v>33.307696</v>
      </c>
    </row>
    <row r="38" spans="1:6">
      <c r="A38" s="3" t="s">
        <v>42</v>
      </c>
      <c r="B38" s="1" t="s">
        <v>55</v>
      </c>
      <c r="C38" s="4" t="s">
        <v>65</v>
      </c>
      <c r="D38" s="23">
        <v>2.8229166666666666E-2</v>
      </c>
      <c r="E38" s="1"/>
      <c r="F38" s="20">
        <f t="shared" si="1"/>
        <v>26.846157999999999</v>
      </c>
    </row>
    <row r="39" spans="1:6">
      <c r="A39" s="3" t="s">
        <v>43</v>
      </c>
      <c r="B39" s="1" t="s">
        <v>58</v>
      </c>
      <c r="C39" s="4" t="s">
        <v>65</v>
      </c>
      <c r="D39" s="23">
        <v>2.9201388888888902E-2</v>
      </c>
      <c r="E39" s="1"/>
      <c r="F39" s="20">
        <f t="shared" si="1"/>
        <v>20.384619999999998</v>
      </c>
    </row>
    <row r="40" spans="1:6">
      <c r="A40" s="3" t="s">
        <v>44</v>
      </c>
      <c r="B40" s="1" t="s">
        <v>59</v>
      </c>
      <c r="C40" s="4" t="s">
        <v>65</v>
      </c>
      <c r="D40" s="23">
        <v>2.9201388888888902E-2</v>
      </c>
      <c r="E40" s="1"/>
      <c r="F40" s="20">
        <f t="shared" si="1"/>
        <v>13.923081999999997</v>
      </c>
    </row>
    <row r="41" spans="1:6">
      <c r="A41" s="3" t="s">
        <v>45</v>
      </c>
      <c r="B41" s="1" t="s">
        <v>56</v>
      </c>
      <c r="C41" s="4" t="s">
        <v>65</v>
      </c>
      <c r="D41" s="23">
        <v>4.4791666666666674E-2</v>
      </c>
      <c r="E41" s="1"/>
      <c r="F41" s="20">
        <f t="shared" si="1"/>
        <v>7.4615439999999973</v>
      </c>
    </row>
    <row r="42" spans="1:6">
      <c r="A42" s="3" t="s">
        <v>46</v>
      </c>
      <c r="B42" s="1" t="s">
        <v>6</v>
      </c>
      <c r="C42" s="4" t="s">
        <v>66</v>
      </c>
      <c r="D42" s="23">
        <v>2.2337962962962948E-2</v>
      </c>
      <c r="E42" s="1" t="s">
        <v>60</v>
      </c>
      <c r="F42" s="20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/>
  </sheetViews>
  <sheetFormatPr defaultRowHeight="15"/>
  <cols>
    <col min="2" max="2" width="19" customWidth="1"/>
    <col min="3" max="3" width="6.7109375" customWidth="1"/>
  </cols>
  <sheetData>
    <row r="1" spans="1:6" ht="28.5">
      <c r="A1" s="29" t="s">
        <v>132</v>
      </c>
      <c r="B1" s="29"/>
      <c r="C1" s="29"/>
      <c r="D1" s="29"/>
      <c r="E1" s="29"/>
      <c r="F1" s="29"/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34" t="s">
        <v>93</v>
      </c>
      <c r="C5" s="2" t="s">
        <v>63</v>
      </c>
      <c r="D5" s="35">
        <v>1.9050925925925926E-2</v>
      </c>
      <c r="E5" s="2"/>
      <c r="F5" s="21">
        <f>100</f>
        <v>100</v>
      </c>
    </row>
    <row r="6" spans="1:6">
      <c r="A6" s="13" t="s">
        <v>34</v>
      </c>
      <c r="B6" s="31" t="s">
        <v>95</v>
      </c>
      <c r="C6" s="1" t="s">
        <v>64</v>
      </c>
      <c r="D6" s="33">
        <v>1.9259259259259261E-2</v>
      </c>
      <c r="E6" s="1"/>
      <c r="F6" s="20">
        <f>F5-3.413793</f>
        <v>96.586207000000002</v>
      </c>
    </row>
    <row r="7" spans="1:6">
      <c r="A7" s="13" t="s">
        <v>35</v>
      </c>
      <c r="B7" s="31" t="s">
        <v>97</v>
      </c>
      <c r="C7" s="1" t="s">
        <v>64</v>
      </c>
      <c r="D7" s="33">
        <v>2.0613425925925927E-2</v>
      </c>
      <c r="E7" s="1"/>
      <c r="F7" s="20">
        <f t="shared" ref="F7:F34" si="0">F6-3.413793</f>
        <v>93.172414000000003</v>
      </c>
    </row>
    <row r="8" spans="1:6">
      <c r="A8" s="13" t="s">
        <v>36</v>
      </c>
      <c r="B8" s="30" t="s">
        <v>99</v>
      </c>
      <c r="C8" s="1"/>
      <c r="D8" s="33">
        <v>2.1238425925925924E-2</v>
      </c>
      <c r="E8" s="1"/>
      <c r="F8" s="20">
        <f t="shared" si="0"/>
        <v>89.758621000000005</v>
      </c>
    </row>
    <row r="9" spans="1:6">
      <c r="A9" s="13" t="s">
        <v>37</v>
      </c>
      <c r="B9" s="31" t="s">
        <v>101</v>
      </c>
      <c r="C9" s="1" t="s">
        <v>64</v>
      </c>
      <c r="D9" s="33">
        <v>2.1805555555555554E-2</v>
      </c>
      <c r="E9" s="1"/>
      <c r="F9" s="20">
        <f t="shared" si="0"/>
        <v>86.344828000000007</v>
      </c>
    </row>
    <row r="10" spans="1:6">
      <c r="A10" s="13" t="s">
        <v>38</v>
      </c>
      <c r="B10" s="32" t="s">
        <v>103</v>
      </c>
      <c r="C10" s="1" t="s">
        <v>63</v>
      </c>
      <c r="D10" s="33">
        <v>2.1898148148148149E-2</v>
      </c>
      <c r="E10" s="1"/>
      <c r="F10" s="20">
        <f t="shared" si="0"/>
        <v>82.931035000000008</v>
      </c>
    </row>
    <row r="11" spans="1:6">
      <c r="A11" s="13" t="s">
        <v>39</v>
      </c>
      <c r="B11" s="31" t="s">
        <v>105</v>
      </c>
      <c r="C11" s="1" t="s">
        <v>64</v>
      </c>
      <c r="D11" s="33">
        <v>2.3171296296296297E-2</v>
      </c>
      <c r="E11" s="1"/>
      <c r="F11" s="20">
        <f t="shared" si="0"/>
        <v>79.51724200000001</v>
      </c>
    </row>
    <row r="12" spans="1:6">
      <c r="A12" s="13" t="s">
        <v>40</v>
      </c>
      <c r="B12" s="31" t="s">
        <v>107</v>
      </c>
      <c r="C12" s="1" t="s">
        <v>63</v>
      </c>
      <c r="D12" s="33">
        <v>2.3530092592592592E-2</v>
      </c>
      <c r="E12" s="1"/>
      <c r="F12" s="20">
        <f t="shared" si="0"/>
        <v>76.103449000000012</v>
      </c>
    </row>
    <row r="13" spans="1:6">
      <c r="A13" s="13" t="s">
        <v>41</v>
      </c>
      <c r="B13" s="31" t="s">
        <v>109</v>
      </c>
      <c r="C13" s="1" t="s">
        <v>64</v>
      </c>
      <c r="D13" s="33">
        <v>2.3877314814814813E-2</v>
      </c>
      <c r="E13" s="1"/>
      <c r="F13" s="20">
        <f t="shared" si="0"/>
        <v>72.689656000000014</v>
      </c>
    </row>
    <row r="14" spans="1:6">
      <c r="A14" s="13" t="s">
        <v>42</v>
      </c>
      <c r="B14" s="30" t="s">
        <v>110</v>
      </c>
      <c r="C14" s="1"/>
      <c r="D14" s="33">
        <v>2.4722222222222225E-2</v>
      </c>
      <c r="E14" s="1"/>
      <c r="F14" s="20">
        <f t="shared" si="0"/>
        <v>69.275863000000015</v>
      </c>
    </row>
    <row r="15" spans="1:6">
      <c r="A15" s="13" t="s">
        <v>43</v>
      </c>
      <c r="B15" s="30" t="s">
        <v>111</v>
      </c>
      <c r="C15" s="1" t="s">
        <v>67</v>
      </c>
      <c r="D15" s="33">
        <v>2.4849537037037035E-2</v>
      </c>
      <c r="E15" s="1"/>
      <c r="F15" s="20">
        <f t="shared" si="0"/>
        <v>65.862070000000017</v>
      </c>
    </row>
    <row r="16" spans="1:6">
      <c r="A16" s="13" t="s">
        <v>44</v>
      </c>
      <c r="B16" s="31" t="s">
        <v>112</v>
      </c>
      <c r="C16" s="1" t="s">
        <v>64</v>
      </c>
      <c r="D16" s="33">
        <v>2.4872685185185189E-2</v>
      </c>
      <c r="E16" s="1"/>
      <c r="F16" s="20">
        <f t="shared" si="0"/>
        <v>62.448277000000019</v>
      </c>
    </row>
    <row r="17" spans="1:6">
      <c r="A17" s="13" t="s">
        <v>45</v>
      </c>
      <c r="B17" s="31" t="s">
        <v>113</v>
      </c>
      <c r="C17" s="1"/>
      <c r="D17" s="33">
        <v>2.4884259259259259E-2</v>
      </c>
      <c r="E17" s="1"/>
      <c r="F17" s="20">
        <f t="shared" si="0"/>
        <v>59.03448400000002</v>
      </c>
    </row>
    <row r="18" spans="1:6">
      <c r="A18" s="13" t="s">
        <v>46</v>
      </c>
      <c r="B18" s="30" t="s">
        <v>114</v>
      </c>
      <c r="C18" s="1" t="s">
        <v>142</v>
      </c>
      <c r="D18" s="33">
        <v>2.49537037037037E-2</v>
      </c>
      <c r="E18" s="1"/>
      <c r="F18" s="20">
        <f t="shared" si="0"/>
        <v>55.620691000000022</v>
      </c>
    </row>
    <row r="19" spans="1:6">
      <c r="A19" s="13" t="s">
        <v>47</v>
      </c>
      <c r="B19" s="31" t="s">
        <v>115</v>
      </c>
      <c r="C19" s="1" t="s">
        <v>64</v>
      </c>
      <c r="D19" s="33">
        <v>2.5775462962962962E-2</v>
      </c>
      <c r="E19" s="1"/>
      <c r="F19" s="20">
        <f t="shared" si="0"/>
        <v>52.206898000000024</v>
      </c>
    </row>
    <row r="20" spans="1:6">
      <c r="A20" s="13" t="s">
        <v>48</v>
      </c>
      <c r="B20" s="30" t="s">
        <v>116</v>
      </c>
      <c r="C20" s="1" t="s">
        <v>67</v>
      </c>
      <c r="D20" s="33">
        <v>2.6192129629629631E-2</v>
      </c>
      <c r="E20" s="1"/>
      <c r="F20" s="20">
        <f t="shared" si="0"/>
        <v>48.793105000000025</v>
      </c>
    </row>
    <row r="21" spans="1:6">
      <c r="A21" s="13" t="s">
        <v>49</v>
      </c>
      <c r="B21" s="30" t="s">
        <v>117</v>
      </c>
      <c r="C21" s="1"/>
      <c r="D21" s="33">
        <v>2.7743055555555559E-2</v>
      </c>
      <c r="E21" s="1"/>
      <c r="F21" s="20">
        <f t="shared" si="0"/>
        <v>45.379312000000027</v>
      </c>
    </row>
    <row r="22" spans="1:6">
      <c r="A22" s="13" t="s">
        <v>50</v>
      </c>
      <c r="B22" s="30" t="s">
        <v>118</v>
      </c>
      <c r="C22" s="1"/>
      <c r="D22" s="33">
        <v>2.8125000000000001E-2</v>
      </c>
      <c r="E22" s="1"/>
      <c r="F22" s="20">
        <f t="shared" si="0"/>
        <v>41.965519000000029</v>
      </c>
    </row>
    <row r="23" spans="1:6">
      <c r="A23" s="13" t="s">
        <v>51</v>
      </c>
      <c r="B23" s="30" t="s">
        <v>119</v>
      </c>
      <c r="C23" s="1"/>
      <c r="D23" s="33">
        <v>2.8645833333333332E-2</v>
      </c>
      <c r="E23" s="1"/>
      <c r="F23" s="20">
        <f t="shared" si="0"/>
        <v>38.551726000000031</v>
      </c>
    </row>
    <row r="24" spans="1:6">
      <c r="A24" s="13" t="s">
        <v>52</v>
      </c>
      <c r="B24" s="31" t="s">
        <v>120</v>
      </c>
      <c r="C24" s="1" t="s">
        <v>63</v>
      </c>
      <c r="D24" s="33">
        <v>2.8946759259259255E-2</v>
      </c>
      <c r="E24" s="1"/>
      <c r="F24" s="20">
        <f t="shared" si="0"/>
        <v>35.137933000000032</v>
      </c>
    </row>
    <row r="25" spans="1:6">
      <c r="A25" s="13" t="s">
        <v>53</v>
      </c>
      <c r="B25" s="31" t="s">
        <v>121</v>
      </c>
      <c r="C25" s="1" t="s">
        <v>64</v>
      </c>
      <c r="D25" s="33">
        <v>2.9317129629629634E-2</v>
      </c>
      <c r="E25" s="1"/>
      <c r="F25" s="20">
        <f t="shared" si="0"/>
        <v>31.724140000000034</v>
      </c>
    </row>
    <row r="26" spans="1:6">
      <c r="A26" s="13" t="s">
        <v>70</v>
      </c>
      <c r="B26" s="31" t="s">
        <v>122</v>
      </c>
      <c r="C26" s="1" t="s">
        <v>64</v>
      </c>
      <c r="D26" s="33">
        <v>3.0138888888888885E-2</v>
      </c>
      <c r="E26" s="1"/>
      <c r="F26" s="20">
        <f t="shared" si="0"/>
        <v>28.310347000000036</v>
      </c>
    </row>
    <row r="27" spans="1:6">
      <c r="A27" s="13" t="s">
        <v>71</v>
      </c>
      <c r="B27" s="30" t="s">
        <v>123</v>
      </c>
      <c r="C27" s="1" t="s">
        <v>63</v>
      </c>
      <c r="D27" s="33">
        <v>3.2361111111111111E-2</v>
      </c>
      <c r="E27" s="1"/>
      <c r="F27" s="20">
        <f t="shared" si="0"/>
        <v>24.896554000000037</v>
      </c>
    </row>
    <row r="28" spans="1:6">
      <c r="A28" s="13" t="s">
        <v>72</v>
      </c>
      <c r="B28" s="31" t="s">
        <v>124</v>
      </c>
      <c r="C28" s="1" t="s">
        <v>63</v>
      </c>
      <c r="D28" s="33">
        <v>3.2407407407407406E-2</v>
      </c>
      <c r="E28" s="1"/>
      <c r="F28" s="20">
        <f t="shared" si="0"/>
        <v>21.482761000000039</v>
      </c>
    </row>
    <row r="29" spans="1:6">
      <c r="A29" s="13" t="s">
        <v>73</v>
      </c>
      <c r="B29" s="31" t="s">
        <v>125</v>
      </c>
      <c r="C29" s="1" t="s">
        <v>64</v>
      </c>
      <c r="D29" s="33">
        <v>3.2731481481481479E-2</v>
      </c>
      <c r="E29" s="1"/>
      <c r="F29" s="20">
        <f t="shared" si="0"/>
        <v>18.068968000000041</v>
      </c>
    </row>
    <row r="30" spans="1:6">
      <c r="A30" s="13" t="s">
        <v>74</v>
      </c>
      <c r="B30" s="30" t="s">
        <v>126</v>
      </c>
      <c r="C30" s="1"/>
      <c r="D30" s="33">
        <v>3.4861111111111114E-2</v>
      </c>
      <c r="E30" s="1"/>
      <c r="F30" s="20">
        <f t="shared" si="0"/>
        <v>14.655175000000041</v>
      </c>
    </row>
    <row r="31" spans="1:6">
      <c r="A31" s="13" t="s">
        <v>75</v>
      </c>
      <c r="B31" s="30" t="s">
        <v>127</v>
      </c>
      <c r="C31" s="1" t="s">
        <v>64</v>
      </c>
      <c r="D31" s="33">
        <v>4.0358796296296295E-2</v>
      </c>
      <c r="E31" s="1"/>
      <c r="F31" s="20">
        <f t="shared" si="0"/>
        <v>11.241382000000041</v>
      </c>
    </row>
    <row r="32" spans="1:6">
      <c r="A32" s="13" t="s">
        <v>76</v>
      </c>
      <c r="B32" s="31" t="s">
        <v>128</v>
      </c>
      <c r="C32" s="1"/>
      <c r="D32" s="33">
        <v>4.2731481481481481E-2</v>
      </c>
      <c r="E32" s="1"/>
      <c r="F32" s="20">
        <f t="shared" si="0"/>
        <v>7.8275890000000405</v>
      </c>
    </row>
    <row r="33" spans="1:6">
      <c r="A33" s="13" t="s">
        <v>77</v>
      </c>
      <c r="B33" s="32" t="s">
        <v>129</v>
      </c>
      <c r="C33" s="1"/>
      <c r="D33" s="33">
        <v>4.4097222222222225E-2</v>
      </c>
      <c r="E33" s="1"/>
      <c r="F33" s="20">
        <f t="shared" si="0"/>
        <v>4.4137960000000405</v>
      </c>
    </row>
    <row r="34" spans="1:6">
      <c r="A34" s="13" t="s">
        <v>78</v>
      </c>
      <c r="B34" s="30" t="s">
        <v>130</v>
      </c>
      <c r="C34" s="1" t="s">
        <v>63</v>
      </c>
      <c r="D34" s="33">
        <v>1.3703703703703704E-2</v>
      </c>
      <c r="E34" s="30" t="s">
        <v>131</v>
      </c>
      <c r="F34" s="20">
        <f t="shared" si="0"/>
        <v>1.0000030000000404</v>
      </c>
    </row>
    <row r="36" spans="1:6" ht="15.75" thickBot="1">
      <c r="B36" s="25" t="s">
        <v>69</v>
      </c>
    </row>
    <row r="37" spans="1:6" ht="15.75" thickBot="1">
      <c r="A37" s="5" t="s">
        <v>32</v>
      </c>
      <c r="B37" s="7" t="s">
        <v>61</v>
      </c>
      <c r="C37" s="8" t="s">
        <v>62</v>
      </c>
      <c r="D37" s="24" t="s">
        <v>29</v>
      </c>
      <c r="E37" s="7" t="s">
        <v>84</v>
      </c>
      <c r="F37" s="19" t="s">
        <v>85</v>
      </c>
    </row>
    <row r="38" spans="1:6">
      <c r="A38" s="9" t="s">
        <v>33</v>
      </c>
      <c r="B38" s="34" t="s">
        <v>94</v>
      </c>
      <c r="C38" s="2"/>
      <c r="D38" s="35">
        <v>1.1018518518518518E-2</v>
      </c>
      <c r="E38" s="2"/>
      <c r="F38" s="21">
        <v>85</v>
      </c>
    </row>
    <row r="39" spans="1:6">
      <c r="A39" s="3" t="s">
        <v>34</v>
      </c>
      <c r="B39" s="30" t="s">
        <v>96</v>
      </c>
      <c r="C39" s="1"/>
      <c r="D39" s="33">
        <v>1.7592592592592594E-2</v>
      </c>
      <c r="E39" s="1"/>
      <c r="F39" s="20">
        <f>F38-12</f>
        <v>73</v>
      </c>
    </row>
    <row r="40" spans="1:6">
      <c r="A40" s="3" t="s">
        <v>35</v>
      </c>
      <c r="B40" s="30" t="s">
        <v>98</v>
      </c>
      <c r="C40" s="1"/>
      <c r="D40" s="33">
        <v>1.9837962962962963E-2</v>
      </c>
      <c r="E40" s="1"/>
      <c r="F40" s="20">
        <f t="shared" ref="F40:F45" si="1">F39-12</f>
        <v>61</v>
      </c>
    </row>
    <row r="41" spans="1:6">
      <c r="A41" s="3" t="s">
        <v>36</v>
      </c>
      <c r="B41" s="32" t="s">
        <v>100</v>
      </c>
      <c r="C41" s="1"/>
      <c r="D41" s="33">
        <v>2.1863425925925925E-2</v>
      </c>
      <c r="E41" s="1"/>
      <c r="F41" s="20">
        <f t="shared" si="1"/>
        <v>49</v>
      </c>
    </row>
    <row r="42" spans="1:6">
      <c r="A42" s="3" t="s">
        <v>37</v>
      </c>
      <c r="B42" s="31" t="s">
        <v>102</v>
      </c>
      <c r="C42" s="1"/>
      <c r="D42" s="33">
        <v>2.2916666666666669E-2</v>
      </c>
      <c r="E42" s="1"/>
      <c r="F42" s="20">
        <f t="shared" si="1"/>
        <v>37</v>
      </c>
    </row>
    <row r="43" spans="1:6">
      <c r="A43" s="3" t="s">
        <v>38</v>
      </c>
      <c r="B43" s="30" t="s">
        <v>104</v>
      </c>
      <c r="C43" s="1"/>
      <c r="D43" s="33">
        <v>2.4166666666666666E-2</v>
      </c>
      <c r="E43" s="1"/>
      <c r="F43" s="20">
        <f t="shared" si="1"/>
        <v>25</v>
      </c>
    </row>
    <row r="44" spans="1:6">
      <c r="A44" s="3" t="s">
        <v>39</v>
      </c>
      <c r="B44" s="30" t="s">
        <v>106</v>
      </c>
      <c r="C44" s="1"/>
      <c r="D44" s="33">
        <v>2.974537037037037E-2</v>
      </c>
      <c r="E44" s="1"/>
      <c r="F44" s="20">
        <f t="shared" si="1"/>
        <v>13</v>
      </c>
    </row>
    <row r="45" spans="1:6">
      <c r="A45" s="3" t="s">
        <v>40</v>
      </c>
      <c r="B45" s="30" t="s">
        <v>108</v>
      </c>
      <c r="C45" s="1"/>
      <c r="D45" s="33">
        <v>2.9976851851851852E-2</v>
      </c>
      <c r="E45" s="1"/>
      <c r="F45" s="20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7"/>
  <sheetViews>
    <sheetView workbookViewId="0"/>
  </sheetViews>
  <sheetFormatPr defaultRowHeight="15"/>
  <cols>
    <col min="2" max="2" width="19.85546875" style="53" customWidth="1"/>
    <col min="3" max="3" width="6.7109375" customWidth="1"/>
    <col min="4" max="4" width="9.140625" style="45"/>
  </cols>
  <sheetData>
    <row r="1" spans="1:6" ht="28.5">
      <c r="A1" s="29" t="s">
        <v>194</v>
      </c>
      <c r="B1" s="48"/>
      <c r="C1" s="29"/>
      <c r="D1" s="44"/>
      <c r="E1" s="29"/>
      <c r="F1" s="29"/>
    </row>
    <row r="3" spans="1:6" ht="19.5" thickBot="1">
      <c r="B3" s="49" t="s">
        <v>195</v>
      </c>
    </row>
    <row r="4" spans="1:6" ht="15.75" thickBot="1">
      <c r="A4" s="5" t="s">
        <v>32</v>
      </c>
      <c r="B4" s="50" t="s">
        <v>61</v>
      </c>
      <c r="C4" s="6" t="s">
        <v>62</v>
      </c>
      <c r="D4" s="46" t="s">
        <v>29</v>
      </c>
      <c r="E4" s="7" t="s">
        <v>84</v>
      </c>
      <c r="F4" s="19" t="s">
        <v>85</v>
      </c>
    </row>
    <row r="5" spans="1:6">
      <c r="A5" s="10" t="s">
        <v>33</v>
      </c>
      <c r="B5" s="51" t="s">
        <v>22</v>
      </c>
      <c r="C5" s="2" t="s">
        <v>91</v>
      </c>
      <c r="D5" s="42" t="s">
        <v>202</v>
      </c>
      <c r="E5" s="2"/>
      <c r="F5" s="21">
        <v>100</v>
      </c>
    </row>
    <row r="6" spans="1:6">
      <c r="A6" s="13" t="s">
        <v>34</v>
      </c>
      <c r="B6" s="51" t="s">
        <v>8</v>
      </c>
      <c r="C6" s="1" t="s">
        <v>67</v>
      </c>
      <c r="D6" s="43" t="s">
        <v>203</v>
      </c>
      <c r="E6" s="1"/>
      <c r="F6" s="20">
        <f>F5-2.75</f>
        <v>97.25</v>
      </c>
    </row>
    <row r="7" spans="1:6">
      <c r="A7" s="13" t="s">
        <v>35</v>
      </c>
      <c r="B7" s="51" t="s">
        <v>21</v>
      </c>
      <c r="C7" s="1" t="s">
        <v>63</v>
      </c>
      <c r="D7" s="43" t="s">
        <v>204</v>
      </c>
      <c r="E7" s="1"/>
      <c r="F7" s="20">
        <f t="shared" ref="F7:F40" si="0">F6-2.75</f>
        <v>94.5</v>
      </c>
    </row>
    <row r="8" spans="1:6">
      <c r="A8" s="13" t="s">
        <v>36</v>
      </c>
      <c r="B8" s="51" t="s">
        <v>136</v>
      </c>
      <c r="C8" s="1" t="s">
        <v>64</v>
      </c>
      <c r="D8" s="43" t="s">
        <v>205</v>
      </c>
      <c r="E8" s="1"/>
      <c r="F8" s="20">
        <f t="shared" si="0"/>
        <v>91.75</v>
      </c>
    </row>
    <row r="9" spans="1:6">
      <c r="A9" s="13" t="s">
        <v>37</v>
      </c>
      <c r="B9" s="51" t="s">
        <v>345</v>
      </c>
      <c r="C9" s="1" t="s">
        <v>206</v>
      </c>
      <c r="D9" s="43" t="s">
        <v>207</v>
      </c>
      <c r="E9" s="1"/>
      <c r="F9" s="20">
        <f t="shared" si="0"/>
        <v>89</v>
      </c>
    </row>
    <row r="10" spans="1:6">
      <c r="A10" s="13" t="s">
        <v>38</v>
      </c>
      <c r="B10" s="51" t="s">
        <v>346</v>
      </c>
      <c r="C10" s="1" t="s">
        <v>208</v>
      </c>
      <c r="D10" s="43" t="s">
        <v>209</v>
      </c>
      <c r="E10" s="1"/>
      <c r="F10" s="20">
        <f t="shared" si="0"/>
        <v>86.25</v>
      </c>
    </row>
    <row r="11" spans="1:6">
      <c r="A11" s="13" t="s">
        <v>39</v>
      </c>
      <c r="B11" s="51" t="s">
        <v>133</v>
      </c>
      <c r="C11" s="1" t="s">
        <v>63</v>
      </c>
      <c r="D11" s="43" t="s">
        <v>210</v>
      </c>
      <c r="E11" s="1"/>
      <c r="F11" s="20">
        <f t="shared" si="0"/>
        <v>83.5</v>
      </c>
    </row>
    <row r="12" spans="1:6">
      <c r="A12" s="13" t="s">
        <v>40</v>
      </c>
      <c r="B12" s="51" t="s">
        <v>19</v>
      </c>
      <c r="C12" s="1" t="s">
        <v>64</v>
      </c>
      <c r="D12" s="43" t="s">
        <v>211</v>
      </c>
      <c r="E12" s="1"/>
      <c r="F12" s="20">
        <f t="shared" si="0"/>
        <v>80.75</v>
      </c>
    </row>
    <row r="13" spans="1:6">
      <c r="A13" s="13" t="s">
        <v>41</v>
      </c>
      <c r="B13" s="51" t="s">
        <v>134</v>
      </c>
      <c r="C13" s="1" t="s">
        <v>64</v>
      </c>
      <c r="D13" s="43" t="s">
        <v>212</v>
      </c>
      <c r="E13" s="1"/>
      <c r="F13" s="20">
        <f t="shared" si="0"/>
        <v>78</v>
      </c>
    </row>
    <row r="14" spans="1:6">
      <c r="A14" s="13" t="s">
        <v>42</v>
      </c>
      <c r="B14" s="51" t="s">
        <v>347</v>
      </c>
      <c r="C14" s="1" t="s">
        <v>64</v>
      </c>
      <c r="D14" s="43" t="s">
        <v>213</v>
      </c>
      <c r="E14" s="1"/>
      <c r="F14" s="20">
        <f t="shared" si="0"/>
        <v>75.25</v>
      </c>
    </row>
    <row r="15" spans="1:6">
      <c r="A15" s="13" t="s">
        <v>43</v>
      </c>
      <c r="B15" s="51" t="s">
        <v>348</v>
      </c>
      <c r="C15" s="1" t="s">
        <v>63</v>
      </c>
      <c r="D15" s="43" t="s">
        <v>214</v>
      </c>
      <c r="E15" s="1"/>
      <c r="F15" s="20">
        <f t="shared" si="0"/>
        <v>72.5</v>
      </c>
    </row>
    <row r="16" spans="1:6">
      <c r="A16" s="13" t="s">
        <v>44</v>
      </c>
      <c r="B16" s="51" t="s">
        <v>10</v>
      </c>
      <c r="C16" s="1" t="s">
        <v>64</v>
      </c>
      <c r="D16" s="43" t="s">
        <v>215</v>
      </c>
      <c r="E16" s="1"/>
      <c r="F16" s="20">
        <f t="shared" si="0"/>
        <v>69.75</v>
      </c>
    </row>
    <row r="17" spans="1:6">
      <c r="A17" s="13" t="s">
        <v>45</v>
      </c>
      <c r="B17" s="51" t="s">
        <v>349</v>
      </c>
      <c r="C17" s="1" t="s">
        <v>63</v>
      </c>
      <c r="D17" s="43" t="s">
        <v>216</v>
      </c>
      <c r="E17" s="1"/>
      <c r="F17" s="20">
        <f t="shared" si="0"/>
        <v>67</v>
      </c>
    </row>
    <row r="18" spans="1:6">
      <c r="A18" s="13" t="s">
        <v>46</v>
      </c>
      <c r="B18" s="51" t="s">
        <v>350</v>
      </c>
      <c r="C18" s="1" t="s">
        <v>67</v>
      </c>
      <c r="D18" s="43" t="s">
        <v>217</v>
      </c>
      <c r="E18" s="1"/>
      <c r="F18" s="20">
        <f t="shared" si="0"/>
        <v>64.25</v>
      </c>
    </row>
    <row r="19" spans="1:6">
      <c r="A19" s="13" t="s">
        <v>47</v>
      </c>
      <c r="B19" s="51" t="s">
        <v>351</v>
      </c>
      <c r="C19" s="1" t="s">
        <v>206</v>
      </c>
      <c r="D19" s="43" t="s">
        <v>218</v>
      </c>
      <c r="E19" s="1"/>
      <c r="F19" s="20">
        <f t="shared" si="0"/>
        <v>61.5</v>
      </c>
    </row>
    <row r="20" spans="1:6">
      <c r="A20" s="13" t="s">
        <v>48</v>
      </c>
      <c r="B20" s="51" t="s">
        <v>352</v>
      </c>
      <c r="C20" s="1" t="s">
        <v>219</v>
      </c>
      <c r="D20" s="43" t="s">
        <v>220</v>
      </c>
      <c r="E20" s="1"/>
      <c r="F20" s="20">
        <f t="shared" si="0"/>
        <v>58.75</v>
      </c>
    </row>
    <row r="21" spans="1:6">
      <c r="A21" s="13" t="s">
        <v>49</v>
      </c>
      <c r="B21" s="51" t="s">
        <v>353</v>
      </c>
      <c r="C21" s="1" t="s">
        <v>64</v>
      </c>
      <c r="D21" s="43" t="s">
        <v>221</v>
      </c>
      <c r="E21" s="1"/>
      <c r="F21" s="20">
        <f t="shared" si="0"/>
        <v>56</v>
      </c>
    </row>
    <row r="22" spans="1:6">
      <c r="A22" s="13" t="s">
        <v>50</v>
      </c>
      <c r="B22" s="51" t="s">
        <v>354</v>
      </c>
      <c r="C22" s="1" t="s">
        <v>219</v>
      </c>
      <c r="D22" s="43" t="s">
        <v>222</v>
      </c>
      <c r="E22" s="1"/>
      <c r="F22" s="20">
        <f t="shared" si="0"/>
        <v>53.25</v>
      </c>
    </row>
    <row r="23" spans="1:6">
      <c r="A23" s="13" t="s">
        <v>51</v>
      </c>
      <c r="B23" s="51" t="s">
        <v>355</v>
      </c>
      <c r="C23" s="1" t="s">
        <v>206</v>
      </c>
      <c r="D23" s="43" t="s">
        <v>223</v>
      </c>
      <c r="E23" s="1"/>
      <c r="F23" s="20">
        <f t="shared" si="0"/>
        <v>50.5</v>
      </c>
    </row>
    <row r="24" spans="1:6">
      <c r="A24" s="13" t="s">
        <v>52</v>
      </c>
      <c r="B24" s="51" t="s">
        <v>143</v>
      </c>
      <c r="C24" s="1" t="s">
        <v>64</v>
      </c>
      <c r="D24" s="43" t="s">
        <v>224</v>
      </c>
      <c r="E24" s="1"/>
      <c r="F24" s="20">
        <f t="shared" si="0"/>
        <v>47.75</v>
      </c>
    </row>
    <row r="25" spans="1:6">
      <c r="A25" s="13" t="s">
        <v>53</v>
      </c>
      <c r="B25" s="51" t="s">
        <v>356</v>
      </c>
      <c r="C25" s="1" t="s">
        <v>63</v>
      </c>
      <c r="D25" s="43" t="s">
        <v>225</v>
      </c>
      <c r="E25" s="1"/>
      <c r="F25" s="20">
        <f t="shared" si="0"/>
        <v>45</v>
      </c>
    </row>
    <row r="26" spans="1:6">
      <c r="A26" s="13" t="s">
        <v>70</v>
      </c>
      <c r="B26" s="51" t="s">
        <v>24</v>
      </c>
      <c r="C26" s="1" t="s">
        <v>63</v>
      </c>
      <c r="D26" s="43" t="s">
        <v>226</v>
      </c>
      <c r="E26" s="1"/>
      <c r="F26" s="20">
        <f t="shared" si="0"/>
        <v>42.25</v>
      </c>
    </row>
    <row r="27" spans="1:6">
      <c r="A27" s="13" t="s">
        <v>71</v>
      </c>
      <c r="B27" s="51" t="s">
        <v>357</v>
      </c>
      <c r="C27" s="1" t="s">
        <v>206</v>
      </c>
      <c r="D27" s="43" t="s">
        <v>227</v>
      </c>
      <c r="E27" s="1"/>
      <c r="F27" s="20">
        <f t="shared" si="0"/>
        <v>39.5</v>
      </c>
    </row>
    <row r="28" spans="1:6">
      <c r="A28" s="13" t="s">
        <v>72</v>
      </c>
      <c r="B28" s="51" t="s">
        <v>358</v>
      </c>
      <c r="C28" s="1" t="s">
        <v>64</v>
      </c>
      <c r="D28" s="43" t="s">
        <v>228</v>
      </c>
      <c r="E28" s="1"/>
      <c r="F28" s="20">
        <f t="shared" si="0"/>
        <v>36.75</v>
      </c>
    </row>
    <row r="29" spans="1:6">
      <c r="A29" s="13" t="s">
        <v>73</v>
      </c>
      <c r="B29" s="51" t="s">
        <v>9</v>
      </c>
      <c r="C29" s="1" t="s">
        <v>67</v>
      </c>
      <c r="D29" s="43" t="s">
        <v>229</v>
      </c>
      <c r="E29" s="1"/>
      <c r="F29" s="20">
        <f t="shared" si="0"/>
        <v>34</v>
      </c>
    </row>
    <row r="30" spans="1:6">
      <c r="A30" s="13" t="s">
        <v>74</v>
      </c>
      <c r="B30" s="51" t="s">
        <v>141</v>
      </c>
      <c r="C30" s="1" t="s">
        <v>219</v>
      </c>
      <c r="D30" s="43" t="s">
        <v>230</v>
      </c>
      <c r="E30" s="1"/>
      <c r="F30" s="20">
        <f t="shared" si="0"/>
        <v>31.25</v>
      </c>
    </row>
    <row r="31" spans="1:6">
      <c r="A31" s="13" t="s">
        <v>75</v>
      </c>
      <c r="B31" s="51" t="s">
        <v>359</v>
      </c>
      <c r="C31" s="1" t="s">
        <v>219</v>
      </c>
      <c r="D31" s="43" t="s">
        <v>231</v>
      </c>
      <c r="E31" s="1"/>
      <c r="F31" s="20">
        <f t="shared" si="0"/>
        <v>28.5</v>
      </c>
    </row>
    <row r="32" spans="1:6">
      <c r="A32" s="13" t="s">
        <v>76</v>
      </c>
      <c r="B32" s="51" t="s">
        <v>360</v>
      </c>
      <c r="C32" s="1" t="s">
        <v>232</v>
      </c>
      <c r="D32" s="43" t="s">
        <v>233</v>
      </c>
      <c r="E32" s="1"/>
      <c r="F32" s="20">
        <f t="shared" si="0"/>
        <v>25.75</v>
      </c>
    </row>
    <row r="33" spans="1:6">
      <c r="A33" s="13" t="s">
        <v>77</v>
      </c>
      <c r="B33" s="51" t="s">
        <v>361</v>
      </c>
      <c r="C33" s="1" t="s">
        <v>63</v>
      </c>
      <c r="D33" s="43" t="s">
        <v>234</v>
      </c>
      <c r="E33" s="1"/>
      <c r="F33" s="20">
        <f t="shared" si="0"/>
        <v>23</v>
      </c>
    </row>
    <row r="34" spans="1:6">
      <c r="A34" s="13" t="s">
        <v>78</v>
      </c>
      <c r="B34" s="51" t="s">
        <v>362</v>
      </c>
      <c r="C34" s="1" t="s">
        <v>63</v>
      </c>
      <c r="D34" s="43" t="s">
        <v>235</v>
      </c>
      <c r="E34" s="1"/>
      <c r="F34" s="20">
        <f t="shared" si="0"/>
        <v>20.25</v>
      </c>
    </row>
    <row r="35" spans="1:6">
      <c r="A35" s="13" t="s">
        <v>79</v>
      </c>
      <c r="B35" s="51" t="s">
        <v>155</v>
      </c>
      <c r="C35" s="1" t="s">
        <v>91</v>
      </c>
      <c r="D35" s="43" t="s">
        <v>236</v>
      </c>
      <c r="E35" s="1"/>
      <c r="F35" s="20">
        <f t="shared" si="0"/>
        <v>17.5</v>
      </c>
    </row>
    <row r="36" spans="1:6">
      <c r="A36" s="13" t="s">
        <v>80</v>
      </c>
      <c r="B36" s="51" t="s">
        <v>23</v>
      </c>
      <c r="C36" s="1" t="s">
        <v>63</v>
      </c>
      <c r="D36" s="43" t="s">
        <v>529</v>
      </c>
      <c r="F36" s="20">
        <f t="shared" si="0"/>
        <v>14.75</v>
      </c>
    </row>
    <row r="37" spans="1:6" ht="15" customHeight="1">
      <c r="A37" s="13" t="s">
        <v>81</v>
      </c>
      <c r="B37" s="51" t="s">
        <v>16</v>
      </c>
      <c r="C37" s="1" t="s">
        <v>64</v>
      </c>
      <c r="D37" s="43" t="s">
        <v>237</v>
      </c>
      <c r="E37" s="1"/>
      <c r="F37" s="20">
        <f t="shared" si="0"/>
        <v>12</v>
      </c>
    </row>
    <row r="38" spans="1:6">
      <c r="A38" s="13" t="s">
        <v>82</v>
      </c>
      <c r="B38" s="51" t="s">
        <v>138</v>
      </c>
      <c r="C38" s="1" t="s">
        <v>219</v>
      </c>
      <c r="D38" s="43" t="s">
        <v>238</v>
      </c>
      <c r="E38" s="1"/>
      <c r="F38" s="20">
        <f t="shared" si="0"/>
        <v>9.25</v>
      </c>
    </row>
    <row r="39" spans="1:6">
      <c r="A39" s="13" t="s">
        <v>83</v>
      </c>
      <c r="B39" s="51" t="s">
        <v>363</v>
      </c>
      <c r="C39" s="1" t="s">
        <v>63</v>
      </c>
      <c r="D39" s="43" t="s">
        <v>239</v>
      </c>
      <c r="E39" s="1"/>
      <c r="F39" s="20">
        <f t="shared" si="0"/>
        <v>6.5</v>
      </c>
    </row>
    <row r="40" spans="1:6">
      <c r="A40" s="13" t="s">
        <v>164</v>
      </c>
      <c r="B40" s="51" t="s">
        <v>364</v>
      </c>
      <c r="C40" s="1" t="s">
        <v>63</v>
      </c>
      <c r="D40" s="43" t="s">
        <v>240</v>
      </c>
      <c r="E40" s="1"/>
      <c r="F40" s="20">
        <f t="shared" si="0"/>
        <v>3.75</v>
      </c>
    </row>
    <row r="41" spans="1:6">
      <c r="A41" s="13" t="s">
        <v>165</v>
      </c>
      <c r="B41" s="51" t="s">
        <v>365</v>
      </c>
      <c r="C41" s="1" t="s">
        <v>63</v>
      </c>
      <c r="D41" s="43" t="s">
        <v>241</v>
      </c>
      <c r="E41" s="30"/>
      <c r="F41" s="20">
        <v>1</v>
      </c>
    </row>
    <row r="43" spans="1:6" ht="19.5" thickBot="1">
      <c r="B43" s="40" t="s">
        <v>196</v>
      </c>
    </row>
    <row r="44" spans="1:6" ht="15.75" thickBot="1">
      <c r="A44" s="5" t="s">
        <v>32</v>
      </c>
      <c r="B44" s="26" t="s">
        <v>61</v>
      </c>
      <c r="C44" s="8" t="s">
        <v>62</v>
      </c>
      <c r="D44" s="47" t="s">
        <v>29</v>
      </c>
      <c r="E44" s="7" t="s">
        <v>84</v>
      </c>
      <c r="F44" s="19" t="s">
        <v>85</v>
      </c>
    </row>
    <row r="45" spans="1:6">
      <c r="A45" s="9" t="s">
        <v>33</v>
      </c>
      <c r="B45" s="52" t="s">
        <v>366</v>
      </c>
      <c r="C45" s="2" t="s">
        <v>63</v>
      </c>
      <c r="D45" s="42" t="s">
        <v>242</v>
      </c>
      <c r="E45" s="2"/>
      <c r="F45" s="21">
        <v>100</v>
      </c>
    </row>
    <row r="46" spans="1:6">
      <c r="A46" s="9" t="s">
        <v>34</v>
      </c>
      <c r="B46" s="51" t="s">
        <v>367</v>
      </c>
      <c r="C46" s="2" t="s">
        <v>243</v>
      </c>
      <c r="D46" s="42" t="s">
        <v>244</v>
      </c>
      <c r="E46" s="2"/>
      <c r="F46" s="21">
        <f>F45-5.823529</f>
        <v>94.176471000000006</v>
      </c>
    </row>
    <row r="47" spans="1:6">
      <c r="A47" s="9" t="s">
        <v>35</v>
      </c>
      <c r="B47" s="51" t="s">
        <v>368</v>
      </c>
      <c r="C47" s="2" t="s">
        <v>243</v>
      </c>
      <c r="D47" s="42" t="s">
        <v>245</v>
      </c>
      <c r="E47" s="2"/>
      <c r="F47" s="21">
        <f t="shared" ref="F47:F61" si="1">F46-5.823529</f>
        <v>88.352942000000013</v>
      </c>
    </row>
    <row r="48" spans="1:6">
      <c r="A48" s="9" t="s">
        <v>36</v>
      </c>
      <c r="B48" s="51" t="s">
        <v>369</v>
      </c>
      <c r="C48" s="2" t="s">
        <v>246</v>
      </c>
      <c r="D48" s="42" t="s">
        <v>247</v>
      </c>
      <c r="E48" s="2"/>
      <c r="F48" s="21">
        <f t="shared" si="1"/>
        <v>82.529413000000019</v>
      </c>
    </row>
    <row r="49" spans="1:6">
      <c r="A49" s="9" t="s">
        <v>37</v>
      </c>
      <c r="B49" s="51" t="s">
        <v>370</v>
      </c>
      <c r="C49" s="2" t="s">
        <v>63</v>
      </c>
      <c r="D49" s="42" t="s">
        <v>248</v>
      </c>
      <c r="E49" s="2"/>
      <c r="F49" s="21">
        <f t="shared" si="1"/>
        <v>76.705884000000026</v>
      </c>
    </row>
    <row r="50" spans="1:6">
      <c r="A50" s="9" t="s">
        <v>38</v>
      </c>
      <c r="B50" s="51" t="s">
        <v>371</v>
      </c>
      <c r="C50" s="2" t="s">
        <v>67</v>
      </c>
      <c r="D50" s="42" t="s">
        <v>249</v>
      </c>
      <c r="E50" s="2"/>
      <c r="F50" s="21">
        <f t="shared" si="1"/>
        <v>70.882355000000032</v>
      </c>
    </row>
    <row r="51" spans="1:6">
      <c r="A51" s="9" t="s">
        <v>39</v>
      </c>
      <c r="B51" s="51" t="s">
        <v>372</v>
      </c>
      <c r="C51" s="2" t="s">
        <v>63</v>
      </c>
      <c r="D51" s="42" t="s">
        <v>250</v>
      </c>
      <c r="E51" s="2"/>
      <c r="F51" s="21">
        <f t="shared" si="1"/>
        <v>65.058826000000039</v>
      </c>
    </row>
    <row r="52" spans="1:6">
      <c r="A52" s="9" t="s">
        <v>40</v>
      </c>
      <c r="B52" s="51" t="s">
        <v>17</v>
      </c>
      <c r="C52" s="2" t="s">
        <v>64</v>
      </c>
      <c r="D52" s="42" t="s">
        <v>251</v>
      </c>
      <c r="E52" s="2"/>
      <c r="F52" s="21">
        <f t="shared" si="1"/>
        <v>59.235297000000038</v>
      </c>
    </row>
    <row r="53" spans="1:6">
      <c r="A53" s="9" t="s">
        <v>41</v>
      </c>
      <c r="B53" s="51" t="s">
        <v>373</v>
      </c>
      <c r="C53" s="2" t="s">
        <v>252</v>
      </c>
      <c r="D53" s="42" t="s">
        <v>220</v>
      </c>
      <c r="E53" s="2"/>
      <c r="F53" s="21">
        <f t="shared" si="1"/>
        <v>53.411768000000038</v>
      </c>
    </row>
    <row r="54" spans="1:6">
      <c r="A54" s="9" t="s">
        <v>42</v>
      </c>
      <c r="B54" s="51" t="s">
        <v>147</v>
      </c>
      <c r="C54" s="2" t="s">
        <v>63</v>
      </c>
      <c r="D54" s="42" t="s">
        <v>253</v>
      </c>
      <c r="E54" s="2"/>
      <c r="F54" s="21">
        <f t="shared" si="1"/>
        <v>47.588239000000037</v>
      </c>
    </row>
    <row r="55" spans="1:6">
      <c r="A55" s="9" t="s">
        <v>43</v>
      </c>
      <c r="B55" s="51" t="s">
        <v>148</v>
      </c>
      <c r="C55" s="2" t="s">
        <v>64</v>
      </c>
      <c r="D55" s="42" t="s">
        <v>254</v>
      </c>
      <c r="E55" s="2"/>
      <c r="F55" s="21">
        <f t="shared" si="1"/>
        <v>41.764710000000036</v>
      </c>
    </row>
    <row r="56" spans="1:6">
      <c r="A56" s="9" t="s">
        <v>44</v>
      </c>
      <c r="B56" s="51" t="s">
        <v>374</v>
      </c>
      <c r="C56" s="1" t="s">
        <v>64</v>
      </c>
      <c r="D56" s="43" t="s">
        <v>255</v>
      </c>
      <c r="E56" s="1"/>
      <c r="F56" s="21">
        <f t="shared" si="1"/>
        <v>35.941181000000036</v>
      </c>
    </row>
    <row r="57" spans="1:6">
      <c r="A57" s="9" t="s">
        <v>45</v>
      </c>
      <c r="B57" s="51" t="s">
        <v>375</v>
      </c>
      <c r="C57" s="1" t="s">
        <v>206</v>
      </c>
      <c r="D57" s="43" t="s">
        <v>256</v>
      </c>
      <c r="E57" s="1"/>
      <c r="F57" s="21">
        <f t="shared" si="1"/>
        <v>30.117652000000035</v>
      </c>
    </row>
    <row r="58" spans="1:6">
      <c r="A58" s="9" t="s">
        <v>46</v>
      </c>
      <c r="B58" s="51" t="s">
        <v>376</v>
      </c>
      <c r="C58" s="1" t="s">
        <v>232</v>
      </c>
      <c r="D58" s="43" t="s">
        <v>257</v>
      </c>
      <c r="E58" s="1"/>
      <c r="F58" s="21">
        <f t="shared" si="1"/>
        <v>24.294123000000035</v>
      </c>
    </row>
    <row r="59" spans="1:6">
      <c r="A59" s="9" t="s">
        <v>47</v>
      </c>
      <c r="B59" s="51" t="s">
        <v>377</v>
      </c>
      <c r="C59" s="1" t="s">
        <v>63</v>
      </c>
      <c r="D59" s="43" t="s">
        <v>258</v>
      </c>
      <c r="E59" s="1"/>
      <c r="F59" s="21">
        <f t="shared" si="1"/>
        <v>18.470594000000034</v>
      </c>
    </row>
    <row r="60" spans="1:6">
      <c r="A60" s="9" t="s">
        <v>48</v>
      </c>
      <c r="B60" s="51" t="s">
        <v>378</v>
      </c>
      <c r="C60" s="1" t="s">
        <v>64</v>
      </c>
      <c r="D60" s="43" t="s">
        <v>259</v>
      </c>
      <c r="E60" s="1"/>
      <c r="F60" s="21">
        <f t="shared" si="1"/>
        <v>12.647065000000033</v>
      </c>
    </row>
    <row r="61" spans="1:6">
      <c r="A61" s="9" t="s">
        <v>49</v>
      </c>
      <c r="B61" s="51" t="s">
        <v>379</v>
      </c>
      <c r="C61" s="1" t="s">
        <v>64</v>
      </c>
      <c r="D61" s="43" t="s">
        <v>260</v>
      </c>
      <c r="E61" s="1"/>
      <c r="F61" s="21">
        <f t="shared" si="1"/>
        <v>6.8235360000000336</v>
      </c>
    </row>
    <row r="62" spans="1:6">
      <c r="A62" s="9" t="s">
        <v>50</v>
      </c>
      <c r="B62" s="51" t="s">
        <v>380</v>
      </c>
      <c r="C62" s="1" t="s">
        <v>64</v>
      </c>
      <c r="D62" s="43" t="s">
        <v>261</v>
      </c>
      <c r="E62" s="1"/>
      <c r="F62" s="20">
        <v>1</v>
      </c>
    </row>
    <row r="64" spans="1:6" ht="18.75" thickBot="1">
      <c r="B64" s="41" t="s">
        <v>197</v>
      </c>
    </row>
    <row r="65" spans="1:6" ht="15.75" thickBot="1">
      <c r="A65" s="5" t="s">
        <v>32</v>
      </c>
      <c r="B65" s="26" t="s">
        <v>61</v>
      </c>
      <c r="C65" s="8" t="s">
        <v>62</v>
      </c>
      <c r="D65" s="47" t="s">
        <v>29</v>
      </c>
      <c r="E65" s="7" t="s">
        <v>84</v>
      </c>
      <c r="F65" s="19" t="s">
        <v>85</v>
      </c>
    </row>
    <row r="66" spans="1:6">
      <c r="A66" s="9" t="s">
        <v>33</v>
      </c>
      <c r="B66" s="52" t="s">
        <v>381</v>
      </c>
      <c r="C66" s="2" t="s">
        <v>63</v>
      </c>
      <c r="D66" s="42" t="s">
        <v>262</v>
      </c>
      <c r="E66" s="2"/>
      <c r="F66" s="21">
        <v>85</v>
      </c>
    </row>
    <row r="67" spans="1:6">
      <c r="A67" s="9" t="s">
        <v>34</v>
      </c>
      <c r="B67" s="51" t="s">
        <v>382</v>
      </c>
      <c r="C67" s="2" t="s">
        <v>206</v>
      </c>
      <c r="D67" s="42" t="s">
        <v>263</v>
      </c>
      <c r="E67" s="2"/>
      <c r="F67" s="21">
        <f>F66-3.818181</f>
        <v>81.181819000000004</v>
      </c>
    </row>
    <row r="68" spans="1:6">
      <c r="A68" s="9" t="s">
        <v>35</v>
      </c>
      <c r="B68" s="51" t="s">
        <v>383</v>
      </c>
      <c r="C68" s="2" t="s">
        <v>63</v>
      </c>
      <c r="D68" s="42" t="s">
        <v>264</v>
      </c>
      <c r="E68" s="2"/>
      <c r="F68" s="21">
        <f t="shared" ref="F68:F87" si="2">F67-3.818181</f>
        <v>77.363638000000009</v>
      </c>
    </row>
    <row r="69" spans="1:6">
      <c r="A69" s="9" t="s">
        <v>36</v>
      </c>
      <c r="B69" s="51" t="s">
        <v>28</v>
      </c>
      <c r="C69" s="2" t="s">
        <v>63</v>
      </c>
      <c r="D69" s="42" t="s">
        <v>265</v>
      </c>
      <c r="E69" s="2"/>
      <c r="F69" s="21">
        <f t="shared" si="2"/>
        <v>73.545457000000013</v>
      </c>
    </row>
    <row r="70" spans="1:6">
      <c r="A70" s="9" t="s">
        <v>37</v>
      </c>
      <c r="B70" s="51" t="s">
        <v>140</v>
      </c>
      <c r="C70" s="2" t="s">
        <v>219</v>
      </c>
      <c r="D70" s="42" t="s">
        <v>266</v>
      </c>
      <c r="E70" s="2"/>
      <c r="F70" s="21">
        <f t="shared" si="2"/>
        <v>69.727276000000018</v>
      </c>
    </row>
    <row r="71" spans="1:6">
      <c r="A71" s="9" t="s">
        <v>38</v>
      </c>
      <c r="B71" s="51" t="s">
        <v>384</v>
      </c>
      <c r="C71" s="2" t="s">
        <v>219</v>
      </c>
      <c r="D71" s="42" t="s">
        <v>267</v>
      </c>
      <c r="E71" s="2"/>
      <c r="F71" s="21">
        <f t="shared" si="2"/>
        <v>65.909095000000022</v>
      </c>
    </row>
    <row r="72" spans="1:6">
      <c r="A72" s="9" t="s">
        <v>39</v>
      </c>
      <c r="B72" s="51" t="s">
        <v>27</v>
      </c>
      <c r="C72" s="2" t="s">
        <v>63</v>
      </c>
      <c r="D72" s="42" t="s">
        <v>268</v>
      </c>
      <c r="E72" s="2"/>
      <c r="F72" s="21">
        <f t="shared" si="2"/>
        <v>62.090914000000019</v>
      </c>
    </row>
    <row r="73" spans="1:6">
      <c r="A73" s="9" t="s">
        <v>40</v>
      </c>
      <c r="B73" s="51" t="s">
        <v>156</v>
      </c>
      <c r="C73" s="2" t="s">
        <v>219</v>
      </c>
      <c r="D73" s="42" t="s">
        <v>269</v>
      </c>
      <c r="E73" s="2"/>
      <c r="F73" s="21">
        <f t="shared" si="2"/>
        <v>58.272733000000017</v>
      </c>
    </row>
    <row r="74" spans="1:6">
      <c r="A74" s="9" t="s">
        <v>41</v>
      </c>
      <c r="B74" s="51" t="s">
        <v>385</v>
      </c>
      <c r="C74" s="2" t="s">
        <v>219</v>
      </c>
      <c r="D74" s="42" t="s">
        <v>270</v>
      </c>
      <c r="E74" s="2"/>
      <c r="F74" s="21">
        <f t="shared" si="2"/>
        <v>54.454552000000014</v>
      </c>
    </row>
    <row r="75" spans="1:6">
      <c r="A75" s="9" t="s">
        <v>42</v>
      </c>
      <c r="B75" s="51" t="s">
        <v>6</v>
      </c>
      <c r="C75" s="2" t="s">
        <v>66</v>
      </c>
      <c r="D75" s="42" t="s">
        <v>271</v>
      </c>
      <c r="E75" s="2"/>
      <c r="F75" s="21">
        <f t="shared" si="2"/>
        <v>50.636371000000011</v>
      </c>
    </row>
    <row r="76" spans="1:6">
      <c r="A76" s="9" t="s">
        <v>43</v>
      </c>
      <c r="B76" s="51" t="s">
        <v>158</v>
      </c>
      <c r="C76" s="2" t="s">
        <v>64</v>
      </c>
      <c r="D76" s="42" t="s">
        <v>272</v>
      </c>
      <c r="E76" s="2"/>
      <c r="F76" s="21">
        <f t="shared" si="2"/>
        <v>46.818190000000008</v>
      </c>
    </row>
    <row r="77" spans="1:6">
      <c r="A77" s="9" t="s">
        <v>44</v>
      </c>
      <c r="B77" s="51" t="s">
        <v>386</v>
      </c>
      <c r="C77" s="2" t="s">
        <v>63</v>
      </c>
      <c r="D77" s="42" t="s">
        <v>273</v>
      </c>
      <c r="E77" s="2"/>
      <c r="F77" s="21">
        <f t="shared" si="2"/>
        <v>43.000009000000006</v>
      </c>
    </row>
    <row r="78" spans="1:6">
      <c r="A78" s="9" t="s">
        <v>45</v>
      </c>
      <c r="B78" s="51" t="s">
        <v>145</v>
      </c>
      <c r="C78" s="2" t="s">
        <v>219</v>
      </c>
      <c r="D78" s="42" t="s">
        <v>274</v>
      </c>
      <c r="E78" s="2"/>
      <c r="F78" s="21">
        <f t="shared" si="2"/>
        <v>39.181828000000003</v>
      </c>
    </row>
    <row r="79" spans="1:6">
      <c r="A79" s="9" t="s">
        <v>46</v>
      </c>
      <c r="B79" s="51" t="s">
        <v>387</v>
      </c>
      <c r="C79" s="2" t="s">
        <v>275</v>
      </c>
      <c r="D79" s="42" t="s">
        <v>276</v>
      </c>
      <c r="E79" s="2"/>
      <c r="F79" s="21">
        <f t="shared" si="2"/>
        <v>35.363647</v>
      </c>
    </row>
    <row r="80" spans="1:6">
      <c r="A80" s="9" t="s">
        <v>47</v>
      </c>
      <c r="B80" s="51" t="s">
        <v>388</v>
      </c>
      <c r="C80" s="2" t="s">
        <v>219</v>
      </c>
      <c r="D80" s="42" t="s">
        <v>277</v>
      </c>
      <c r="E80" s="2"/>
      <c r="F80" s="21">
        <f t="shared" si="2"/>
        <v>31.545466000000001</v>
      </c>
    </row>
    <row r="81" spans="1:6">
      <c r="A81" s="9" t="s">
        <v>48</v>
      </c>
      <c r="B81" s="51" t="s">
        <v>389</v>
      </c>
      <c r="C81" s="2" t="s">
        <v>63</v>
      </c>
      <c r="D81" s="42" t="s">
        <v>278</v>
      </c>
      <c r="E81" s="2"/>
      <c r="F81" s="21">
        <f t="shared" si="2"/>
        <v>27.727285000000002</v>
      </c>
    </row>
    <row r="82" spans="1:6">
      <c r="A82" s="9" t="s">
        <v>49</v>
      </c>
      <c r="B82" s="51" t="s">
        <v>390</v>
      </c>
      <c r="C82" s="1" t="s">
        <v>219</v>
      </c>
      <c r="D82" s="43" t="s">
        <v>279</v>
      </c>
      <c r="E82" s="1"/>
      <c r="F82" s="21">
        <f t="shared" si="2"/>
        <v>23.909104000000003</v>
      </c>
    </row>
    <row r="83" spans="1:6">
      <c r="A83" s="9" t="s">
        <v>50</v>
      </c>
      <c r="B83" s="51" t="s">
        <v>157</v>
      </c>
      <c r="C83" s="1" t="s">
        <v>64</v>
      </c>
      <c r="D83" s="43" t="s">
        <v>280</v>
      </c>
      <c r="E83" s="1"/>
      <c r="F83" s="21">
        <f t="shared" si="2"/>
        <v>20.090923000000004</v>
      </c>
    </row>
    <row r="84" spans="1:6">
      <c r="A84" s="9" t="s">
        <v>51</v>
      </c>
      <c r="B84" s="51" t="s">
        <v>391</v>
      </c>
      <c r="C84" s="1" t="s">
        <v>63</v>
      </c>
      <c r="D84" s="43" t="s">
        <v>281</v>
      </c>
      <c r="E84" s="1"/>
      <c r="F84" s="21">
        <f t="shared" si="2"/>
        <v>16.272742000000004</v>
      </c>
    </row>
    <row r="85" spans="1:6">
      <c r="A85" s="9" t="s">
        <v>52</v>
      </c>
      <c r="B85" s="51" t="s">
        <v>151</v>
      </c>
      <c r="C85" s="1" t="s">
        <v>64</v>
      </c>
      <c r="D85" s="43" t="s">
        <v>282</v>
      </c>
      <c r="E85" s="1"/>
      <c r="F85" s="21">
        <f t="shared" si="2"/>
        <v>12.454561000000005</v>
      </c>
    </row>
    <row r="86" spans="1:6">
      <c r="A86" s="9" t="s">
        <v>53</v>
      </c>
      <c r="B86" s="51" t="s">
        <v>283</v>
      </c>
      <c r="C86" s="1" t="s">
        <v>284</v>
      </c>
      <c r="D86" s="43" t="s">
        <v>285</v>
      </c>
      <c r="E86" s="1"/>
      <c r="F86" s="21">
        <f t="shared" si="2"/>
        <v>8.6363800000000062</v>
      </c>
    </row>
    <row r="87" spans="1:6">
      <c r="A87" s="9" t="s">
        <v>70</v>
      </c>
      <c r="B87" s="51" t="s">
        <v>392</v>
      </c>
      <c r="C87" s="1" t="s">
        <v>64</v>
      </c>
      <c r="D87" s="43" t="s">
        <v>286</v>
      </c>
      <c r="E87" s="1"/>
      <c r="F87" s="21">
        <f t="shared" si="2"/>
        <v>4.8181990000000061</v>
      </c>
    </row>
    <row r="88" spans="1:6">
      <c r="A88" s="9" t="s">
        <v>71</v>
      </c>
      <c r="B88" s="51" t="s">
        <v>137</v>
      </c>
      <c r="C88" s="1" t="s">
        <v>64</v>
      </c>
      <c r="D88" s="43" t="s">
        <v>241</v>
      </c>
      <c r="E88" s="1"/>
      <c r="F88" s="20">
        <v>1</v>
      </c>
    </row>
    <row r="90" spans="1:6" ht="18.75" thickBot="1">
      <c r="B90" s="41" t="s">
        <v>198</v>
      </c>
    </row>
    <row r="91" spans="1:6" ht="15.75" thickBot="1">
      <c r="A91" s="5" t="s">
        <v>32</v>
      </c>
      <c r="B91" s="26" t="s">
        <v>61</v>
      </c>
      <c r="C91" s="8" t="s">
        <v>62</v>
      </c>
      <c r="D91" s="47" t="s">
        <v>29</v>
      </c>
      <c r="E91" s="7" t="s">
        <v>84</v>
      </c>
      <c r="F91" s="19" t="s">
        <v>85</v>
      </c>
    </row>
    <row r="92" spans="1:6">
      <c r="A92" s="9" t="s">
        <v>33</v>
      </c>
      <c r="B92" s="52" t="s">
        <v>393</v>
      </c>
      <c r="C92" s="2" t="s">
        <v>63</v>
      </c>
      <c r="D92" s="42" t="s">
        <v>287</v>
      </c>
      <c r="E92" s="2"/>
      <c r="F92" s="21">
        <v>85</v>
      </c>
    </row>
    <row r="93" spans="1:6">
      <c r="A93" s="9" t="s">
        <v>34</v>
      </c>
      <c r="B93" s="51" t="s">
        <v>394</v>
      </c>
      <c r="C93" s="2" t="s">
        <v>288</v>
      </c>
      <c r="D93" s="42" t="s">
        <v>289</v>
      </c>
      <c r="E93" s="2"/>
      <c r="F93" s="21">
        <f>F92-5.25</f>
        <v>79.75</v>
      </c>
    </row>
    <row r="94" spans="1:6">
      <c r="A94" s="9" t="s">
        <v>35</v>
      </c>
      <c r="B94" s="51" t="s">
        <v>395</v>
      </c>
      <c r="C94" s="2" t="s">
        <v>219</v>
      </c>
      <c r="D94" s="42" t="s">
        <v>290</v>
      </c>
      <c r="E94" s="2"/>
      <c r="F94" s="21">
        <f t="shared" ref="F94:F107" si="3">F93-5.25</f>
        <v>74.5</v>
      </c>
    </row>
    <row r="95" spans="1:6">
      <c r="A95" s="9" t="s">
        <v>36</v>
      </c>
      <c r="B95" s="51" t="s">
        <v>396</v>
      </c>
      <c r="C95" s="2" t="s">
        <v>206</v>
      </c>
      <c r="D95" s="42" t="s">
        <v>291</v>
      </c>
      <c r="E95" s="2"/>
      <c r="F95" s="21">
        <f t="shared" si="3"/>
        <v>69.25</v>
      </c>
    </row>
    <row r="96" spans="1:6">
      <c r="A96" s="9" t="s">
        <v>37</v>
      </c>
      <c r="B96" s="51" t="s">
        <v>397</v>
      </c>
      <c r="C96" s="2" t="s">
        <v>206</v>
      </c>
      <c r="D96" s="42" t="s">
        <v>292</v>
      </c>
      <c r="E96" s="2"/>
      <c r="F96" s="21">
        <f t="shared" si="3"/>
        <v>64</v>
      </c>
    </row>
    <row r="97" spans="1:6">
      <c r="A97" s="9" t="s">
        <v>38</v>
      </c>
      <c r="B97" s="51" t="s">
        <v>398</v>
      </c>
      <c r="C97" s="2" t="s">
        <v>293</v>
      </c>
      <c r="D97" s="42" t="s">
        <v>294</v>
      </c>
      <c r="E97" s="2"/>
      <c r="F97" s="21">
        <f t="shared" si="3"/>
        <v>58.75</v>
      </c>
    </row>
    <row r="98" spans="1:6">
      <c r="A98" s="9" t="s">
        <v>39</v>
      </c>
      <c r="B98" s="51" t="s">
        <v>399</v>
      </c>
      <c r="C98" s="2" t="s">
        <v>63</v>
      </c>
      <c r="D98" s="42" t="s">
        <v>295</v>
      </c>
      <c r="E98" s="2"/>
      <c r="F98" s="21">
        <f t="shared" si="3"/>
        <v>53.5</v>
      </c>
    </row>
    <row r="99" spans="1:6">
      <c r="A99" s="9" t="s">
        <v>40</v>
      </c>
      <c r="B99" s="51" t="s">
        <v>146</v>
      </c>
      <c r="C99" s="2" t="s">
        <v>219</v>
      </c>
      <c r="D99" s="42" t="s">
        <v>296</v>
      </c>
      <c r="E99" s="2"/>
      <c r="F99" s="21">
        <f t="shared" si="3"/>
        <v>48.25</v>
      </c>
    </row>
    <row r="100" spans="1:6">
      <c r="A100" s="9" t="s">
        <v>41</v>
      </c>
      <c r="B100" s="51" t="s">
        <v>5</v>
      </c>
      <c r="C100" s="2" t="s">
        <v>66</v>
      </c>
      <c r="D100" s="42" t="s">
        <v>297</v>
      </c>
      <c r="E100" s="2"/>
      <c r="F100" s="21">
        <f t="shared" si="3"/>
        <v>43</v>
      </c>
    </row>
    <row r="101" spans="1:6">
      <c r="A101" s="9" t="s">
        <v>42</v>
      </c>
      <c r="B101" s="51" t="s">
        <v>159</v>
      </c>
      <c r="C101" s="2" t="s">
        <v>64</v>
      </c>
      <c r="D101" s="42" t="s">
        <v>298</v>
      </c>
      <c r="E101" s="2"/>
      <c r="F101" s="21">
        <f t="shared" si="3"/>
        <v>37.75</v>
      </c>
    </row>
    <row r="102" spans="1:6">
      <c r="A102" s="9" t="s">
        <v>43</v>
      </c>
      <c r="B102" s="51" t="s">
        <v>400</v>
      </c>
      <c r="C102" s="2" t="s">
        <v>243</v>
      </c>
      <c r="D102" s="42" t="s">
        <v>299</v>
      </c>
      <c r="E102" s="2"/>
      <c r="F102" s="21">
        <f t="shared" si="3"/>
        <v>32.5</v>
      </c>
    </row>
    <row r="103" spans="1:6">
      <c r="A103" s="9" t="s">
        <v>44</v>
      </c>
      <c r="B103" s="51" t="s">
        <v>401</v>
      </c>
      <c r="C103" s="2" t="s">
        <v>67</v>
      </c>
      <c r="D103" s="42" t="s">
        <v>300</v>
      </c>
      <c r="E103" s="2"/>
      <c r="F103" s="21">
        <f t="shared" si="3"/>
        <v>27.25</v>
      </c>
    </row>
    <row r="104" spans="1:6">
      <c r="A104" s="9" t="s">
        <v>45</v>
      </c>
      <c r="B104" s="51" t="s">
        <v>402</v>
      </c>
      <c r="C104" s="2" t="s">
        <v>63</v>
      </c>
      <c r="D104" s="42" t="s">
        <v>301</v>
      </c>
      <c r="E104" s="2"/>
      <c r="F104" s="21">
        <f t="shared" si="3"/>
        <v>22</v>
      </c>
    </row>
    <row r="105" spans="1:6">
      <c r="A105" s="9" t="s">
        <v>46</v>
      </c>
      <c r="B105" s="51" t="s">
        <v>403</v>
      </c>
      <c r="C105" s="2" t="s">
        <v>284</v>
      </c>
      <c r="D105" s="42" t="s">
        <v>302</v>
      </c>
      <c r="E105" s="2"/>
      <c r="F105" s="21">
        <f t="shared" si="3"/>
        <v>16.75</v>
      </c>
    </row>
    <row r="106" spans="1:6">
      <c r="A106" s="9" t="s">
        <v>47</v>
      </c>
      <c r="B106" s="51" t="s">
        <v>404</v>
      </c>
      <c r="C106" s="2" t="s">
        <v>208</v>
      </c>
      <c r="D106" s="42" t="s">
        <v>303</v>
      </c>
      <c r="E106" s="2"/>
      <c r="F106" s="21">
        <f t="shared" si="3"/>
        <v>11.5</v>
      </c>
    </row>
    <row r="107" spans="1:6">
      <c r="A107" s="9" t="s">
        <v>48</v>
      </c>
      <c r="B107" s="51" t="s">
        <v>405</v>
      </c>
      <c r="C107" s="2" t="s">
        <v>252</v>
      </c>
      <c r="D107" s="42" t="s">
        <v>304</v>
      </c>
      <c r="E107" s="2"/>
      <c r="F107" s="21">
        <f t="shared" si="3"/>
        <v>6.25</v>
      </c>
    </row>
    <row r="108" spans="1:6">
      <c r="A108" s="9" t="s">
        <v>49</v>
      </c>
      <c r="B108" s="51" t="s">
        <v>4</v>
      </c>
      <c r="C108" s="1" t="s">
        <v>66</v>
      </c>
      <c r="D108" s="43" t="s">
        <v>305</v>
      </c>
      <c r="E108" s="1"/>
      <c r="F108" s="20">
        <v>1</v>
      </c>
    </row>
    <row r="110" spans="1:6" ht="18.75" thickBot="1">
      <c r="B110" s="54" t="s">
        <v>199</v>
      </c>
    </row>
    <row r="111" spans="1:6" ht="15.75" thickBot="1">
      <c r="A111" s="5" t="s">
        <v>32</v>
      </c>
      <c r="B111" s="26" t="s">
        <v>61</v>
      </c>
      <c r="C111" s="8" t="s">
        <v>62</v>
      </c>
      <c r="D111" s="47" t="s">
        <v>29</v>
      </c>
      <c r="E111" s="7" t="s">
        <v>84</v>
      </c>
      <c r="F111" s="19" t="s">
        <v>85</v>
      </c>
    </row>
    <row r="112" spans="1:6">
      <c r="A112" s="9" t="s">
        <v>33</v>
      </c>
      <c r="B112" s="52" t="s">
        <v>406</v>
      </c>
      <c r="C112" s="2" t="s">
        <v>206</v>
      </c>
      <c r="D112" s="42" t="s">
        <v>306</v>
      </c>
      <c r="E112" s="2"/>
      <c r="F112" s="21">
        <v>70</v>
      </c>
    </row>
    <row r="113" spans="1:6">
      <c r="A113" s="9" t="s">
        <v>34</v>
      </c>
      <c r="B113" s="51" t="s">
        <v>407</v>
      </c>
      <c r="C113" s="2" t="s">
        <v>307</v>
      </c>
      <c r="D113" s="42" t="s">
        <v>308</v>
      </c>
      <c r="E113" s="2"/>
      <c r="F113" s="21">
        <f>F112-7.666666</f>
        <v>62.333334000000001</v>
      </c>
    </row>
    <row r="114" spans="1:6">
      <c r="A114" s="9" t="s">
        <v>35</v>
      </c>
      <c r="B114" s="51" t="s">
        <v>408</v>
      </c>
      <c r="C114" s="2" t="s">
        <v>288</v>
      </c>
      <c r="D114" s="42" t="s">
        <v>309</v>
      </c>
      <c r="E114" s="2"/>
      <c r="F114" s="21">
        <f t="shared" ref="F114:F120" si="4">F113-7.666666</f>
        <v>54.666668000000001</v>
      </c>
    </row>
    <row r="115" spans="1:6">
      <c r="A115" s="9" t="s">
        <v>36</v>
      </c>
      <c r="B115" s="51" t="s">
        <v>160</v>
      </c>
      <c r="C115" s="2" t="s">
        <v>64</v>
      </c>
      <c r="D115" s="42" t="s">
        <v>310</v>
      </c>
      <c r="E115" s="2"/>
      <c r="F115" s="21">
        <f t="shared" si="4"/>
        <v>47.000002000000002</v>
      </c>
    </row>
    <row r="116" spans="1:6">
      <c r="A116" s="9" t="s">
        <v>37</v>
      </c>
      <c r="B116" s="51" t="s">
        <v>409</v>
      </c>
      <c r="C116" s="2"/>
      <c r="D116" s="42" t="s">
        <v>311</v>
      </c>
      <c r="E116" s="2"/>
      <c r="F116" s="21">
        <f t="shared" si="4"/>
        <v>39.333336000000003</v>
      </c>
    </row>
    <row r="117" spans="1:6">
      <c r="A117" s="9" t="s">
        <v>38</v>
      </c>
      <c r="B117" s="51" t="s">
        <v>410</v>
      </c>
      <c r="C117" s="2" t="s">
        <v>63</v>
      </c>
      <c r="D117" s="42" t="s">
        <v>312</v>
      </c>
      <c r="E117" s="2"/>
      <c r="F117" s="21">
        <f t="shared" si="4"/>
        <v>31.666670000000003</v>
      </c>
    </row>
    <row r="118" spans="1:6">
      <c r="A118" s="9" t="s">
        <v>39</v>
      </c>
      <c r="B118" s="51" t="s">
        <v>411</v>
      </c>
      <c r="C118" s="2" t="s">
        <v>219</v>
      </c>
      <c r="D118" s="42" t="s">
        <v>313</v>
      </c>
      <c r="E118" s="2"/>
      <c r="F118" s="21">
        <f t="shared" si="4"/>
        <v>24.000004000000004</v>
      </c>
    </row>
    <row r="119" spans="1:6">
      <c r="A119" s="9" t="s">
        <v>40</v>
      </c>
      <c r="B119" s="51" t="s">
        <v>412</v>
      </c>
      <c r="C119" s="2" t="s">
        <v>64</v>
      </c>
      <c r="D119" s="42" t="s">
        <v>314</v>
      </c>
      <c r="E119" s="2"/>
      <c r="F119" s="21">
        <f t="shared" si="4"/>
        <v>16.333338000000005</v>
      </c>
    </row>
    <row r="120" spans="1:6">
      <c r="A120" s="9" t="s">
        <v>41</v>
      </c>
      <c r="B120" s="51" t="s">
        <v>413</v>
      </c>
      <c r="C120" s="2" t="s">
        <v>67</v>
      </c>
      <c r="D120" s="42" t="s">
        <v>315</v>
      </c>
      <c r="E120" s="2"/>
      <c r="F120" s="21">
        <f t="shared" si="4"/>
        <v>8.6666720000000055</v>
      </c>
    </row>
    <row r="121" spans="1:6">
      <c r="A121" s="9" t="s">
        <v>42</v>
      </c>
      <c r="B121" s="51" t="s">
        <v>414</v>
      </c>
      <c r="C121" s="2" t="s">
        <v>67</v>
      </c>
      <c r="D121" s="42" t="s">
        <v>250</v>
      </c>
      <c r="E121" s="2"/>
      <c r="F121" s="21">
        <v>1</v>
      </c>
    </row>
    <row r="123" spans="1:6" ht="18.75" thickBot="1">
      <c r="B123" s="54" t="s">
        <v>200</v>
      </c>
    </row>
    <row r="124" spans="1:6" ht="15.75" thickBot="1">
      <c r="A124" s="5" t="s">
        <v>32</v>
      </c>
      <c r="B124" s="26" t="s">
        <v>61</v>
      </c>
      <c r="C124" s="8" t="s">
        <v>62</v>
      </c>
      <c r="D124" s="47" t="s">
        <v>29</v>
      </c>
      <c r="E124" s="7" t="s">
        <v>84</v>
      </c>
      <c r="F124" s="19" t="s">
        <v>85</v>
      </c>
    </row>
    <row r="125" spans="1:6">
      <c r="A125" s="9" t="s">
        <v>33</v>
      </c>
      <c r="B125" s="52" t="s">
        <v>415</v>
      </c>
      <c r="C125" s="2" t="s">
        <v>219</v>
      </c>
      <c r="D125" s="42" t="s">
        <v>316</v>
      </c>
      <c r="E125" s="2"/>
      <c r="F125" s="21">
        <v>70</v>
      </c>
    </row>
    <row r="126" spans="1:6">
      <c r="A126" s="9" t="s">
        <v>34</v>
      </c>
      <c r="B126" s="51" t="s">
        <v>416</v>
      </c>
      <c r="C126" s="2" t="s">
        <v>64</v>
      </c>
      <c r="D126" s="42" t="s">
        <v>317</v>
      </c>
      <c r="E126" s="2"/>
      <c r="F126" s="21">
        <f>F125-5.307692</f>
        <v>64.692307999999997</v>
      </c>
    </row>
    <row r="127" spans="1:6">
      <c r="A127" s="9" t="s">
        <v>35</v>
      </c>
      <c r="B127" s="51" t="s">
        <v>417</v>
      </c>
      <c r="C127" s="2" t="s">
        <v>63</v>
      </c>
      <c r="D127" s="42" t="s">
        <v>318</v>
      </c>
      <c r="E127" s="2"/>
      <c r="F127" s="21">
        <f t="shared" ref="F127:F137" si="5">F126-5.307692</f>
        <v>59.384615999999994</v>
      </c>
    </row>
    <row r="128" spans="1:6">
      <c r="A128" s="9" t="s">
        <v>36</v>
      </c>
      <c r="B128" s="51" t="s">
        <v>418</v>
      </c>
      <c r="C128" s="2" t="s">
        <v>219</v>
      </c>
      <c r="D128" s="42" t="s">
        <v>319</v>
      </c>
      <c r="E128" s="2"/>
      <c r="F128" s="21">
        <f t="shared" si="5"/>
        <v>54.076923999999991</v>
      </c>
    </row>
    <row r="129" spans="1:6">
      <c r="A129" s="9" t="s">
        <v>37</v>
      </c>
      <c r="B129" s="51" t="s">
        <v>419</v>
      </c>
      <c r="C129" s="2" t="s">
        <v>63</v>
      </c>
      <c r="D129" s="42" t="s">
        <v>320</v>
      </c>
      <c r="E129" s="2"/>
      <c r="F129" s="21">
        <f t="shared" si="5"/>
        <v>48.769231999999988</v>
      </c>
    </row>
    <row r="130" spans="1:6">
      <c r="A130" s="9" t="s">
        <v>38</v>
      </c>
      <c r="B130" s="51" t="s">
        <v>420</v>
      </c>
      <c r="C130" s="2" t="s">
        <v>206</v>
      </c>
      <c r="D130" s="42" t="s">
        <v>321</v>
      </c>
      <c r="E130" s="2"/>
      <c r="F130" s="21">
        <f t="shared" si="5"/>
        <v>43.461539999999985</v>
      </c>
    </row>
    <row r="131" spans="1:6">
      <c r="A131" s="9" t="s">
        <v>39</v>
      </c>
      <c r="B131" s="51" t="s">
        <v>421</v>
      </c>
      <c r="C131" s="2" t="s">
        <v>206</v>
      </c>
      <c r="D131" s="42" t="s">
        <v>322</v>
      </c>
      <c r="E131" s="2"/>
      <c r="F131" s="21">
        <f t="shared" si="5"/>
        <v>38.153847999999982</v>
      </c>
    </row>
    <row r="132" spans="1:6">
      <c r="A132" s="9" t="s">
        <v>40</v>
      </c>
      <c r="B132" s="51" t="s">
        <v>422</v>
      </c>
      <c r="C132" s="2" t="s">
        <v>206</v>
      </c>
      <c r="D132" s="42" t="s">
        <v>323</v>
      </c>
      <c r="E132" s="2"/>
      <c r="F132" s="21">
        <f t="shared" si="5"/>
        <v>32.846155999999979</v>
      </c>
    </row>
    <row r="133" spans="1:6">
      <c r="A133" s="9" t="s">
        <v>41</v>
      </c>
      <c r="B133" s="51" t="s">
        <v>423</v>
      </c>
      <c r="C133" s="2" t="s">
        <v>206</v>
      </c>
      <c r="D133" s="42" t="s">
        <v>324</v>
      </c>
      <c r="E133" s="2"/>
      <c r="F133" s="21">
        <f t="shared" si="5"/>
        <v>27.53846399999998</v>
      </c>
    </row>
    <row r="134" spans="1:6">
      <c r="A134" s="9" t="s">
        <v>42</v>
      </c>
      <c r="B134" s="51" t="s">
        <v>424</v>
      </c>
      <c r="C134" s="2" t="s">
        <v>325</v>
      </c>
      <c r="D134" s="42" t="s">
        <v>326</v>
      </c>
      <c r="E134" s="2"/>
      <c r="F134" s="21">
        <f t="shared" si="5"/>
        <v>22.23077199999998</v>
      </c>
    </row>
    <row r="135" spans="1:6">
      <c r="A135" s="9" t="s">
        <v>43</v>
      </c>
      <c r="B135" s="51" t="s">
        <v>425</v>
      </c>
      <c r="C135" s="2" t="s">
        <v>206</v>
      </c>
      <c r="D135" s="42" t="s">
        <v>327</v>
      </c>
      <c r="E135" s="2"/>
      <c r="F135" s="21">
        <f t="shared" si="5"/>
        <v>16.923079999999981</v>
      </c>
    </row>
    <row r="136" spans="1:6">
      <c r="A136" s="9" t="s">
        <v>44</v>
      </c>
      <c r="B136" s="51" t="s">
        <v>426</v>
      </c>
      <c r="C136" s="2" t="s">
        <v>63</v>
      </c>
      <c r="D136" s="42" t="s">
        <v>328</v>
      </c>
      <c r="E136" s="2"/>
      <c r="F136" s="21">
        <f t="shared" si="5"/>
        <v>11.615387999999982</v>
      </c>
    </row>
    <row r="137" spans="1:6">
      <c r="A137" s="9" t="s">
        <v>45</v>
      </c>
      <c r="B137" s="51" t="s">
        <v>427</v>
      </c>
      <c r="C137" s="2" t="s">
        <v>64</v>
      </c>
      <c r="D137" s="42" t="s">
        <v>329</v>
      </c>
      <c r="E137" s="2"/>
      <c r="F137" s="21">
        <f t="shared" si="5"/>
        <v>6.3076959999999813</v>
      </c>
    </row>
    <row r="138" spans="1:6">
      <c r="A138" s="9" t="s">
        <v>46</v>
      </c>
      <c r="B138" s="51" t="s">
        <v>428</v>
      </c>
      <c r="C138" s="2" t="s">
        <v>67</v>
      </c>
      <c r="D138" s="42" t="s">
        <v>330</v>
      </c>
      <c r="E138" s="2"/>
      <c r="F138" s="21">
        <v>1</v>
      </c>
    </row>
    <row r="140" spans="1:6" ht="18.75" thickBot="1">
      <c r="B140" s="54" t="s">
        <v>201</v>
      </c>
    </row>
    <row r="141" spans="1:6" ht="15.75" thickBot="1">
      <c r="A141" s="5" t="s">
        <v>32</v>
      </c>
      <c r="B141" s="26" t="s">
        <v>61</v>
      </c>
      <c r="C141" s="8" t="s">
        <v>62</v>
      </c>
      <c r="D141" s="47" t="s">
        <v>29</v>
      </c>
      <c r="E141" s="7" t="s">
        <v>84</v>
      </c>
      <c r="F141" s="19" t="s">
        <v>85</v>
      </c>
    </row>
    <row r="142" spans="1:6">
      <c r="A142" s="9" t="s">
        <v>33</v>
      </c>
      <c r="B142" s="52" t="s">
        <v>429</v>
      </c>
      <c r="C142" s="2" t="s">
        <v>325</v>
      </c>
      <c r="D142" s="42" t="s">
        <v>331</v>
      </c>
      <c r="E142" s="2"/>
      <c r="F142" s="21">
        <v>55</v>
      </c>
    </row>
    <row r="143" spans="1:6">
      <c r="A143" s="9" t="s">
        <v>34</v>
      </c>
      <c r="B143" s="51" t="s">
        <v>430</v>
      </c>
      <c r="C143" s="2" t="s">
        <v>63</v>
      </c>
      <c r="D143" s="42" t="s">
        <v>332</v>
      </c>
      <c r="E143" s="2"/>
      <c r="F143" s="21">
        <f>F142-3.6</f>
        <v>51.4</v>
      </c>
    </row>
    <row r="144" spans="1:6">
      <c r="A144" s="9" t="s">
        <v>35</v>
      </c>
      <c r="B144" s="51" t="s">
        <v>431</v>
      </c>
      <c r="C144" s="2" t="s">
        <v>67</v>
      </c>
      <c r="D144" s="42" t="s">
        <v>333</v>
      </c>
      <c r="E144" s="2"/>
      <c r="F144" s="21">
        <f t="shared" ref="F144:F156" si="6">F143-3.6</f>
        <v>47.8</v>
      </c>
    </row>
    <row r="145" spans="1:6">
      <c r="A145" s="9" t="s">
        <v>36</v>
      </c>
      <c r="B145" s="51" t="s">
        <v>432</v>
      </c>
      <c r="C145" s="2" t="s">
        <v>63</v>
      </c>
      <c r="D145" s="42" t="s">
        <v>334</v>
      </c>
      <c r="E145" s="2"/>
      <c r="F145" s="21">
        <f t="shared" si="6"/>
        <v>44.199999999999996</v>
      </c>
    </row>
    <row r="146" spans="1:6">
      <c r="A146" s="9" t="s">
        <v>37</v>
      </c>
      <c r="B146" s="51" t="s">
        <v>433</v>
      </c>
      <c r="C146" s="2" t="s">
        <v>206</v>
      </c>
      <c r="D146" s="42" t="s">
        <v>335</v>
      </c>
      <c r="E146" s="2"/>
      <c r="F146" s="21">
        <f t="shared" si="6"/>
        <v>40.599999999999994</v>
      </c>
    </row>
    <row r="147" spans="1:6">
      <c r="A147" s="9" t="s">
        <v>38</v>
      </c>
      <c r="B147" s="51" t="s">
        <v>434</v>
      </c>
      <c r="C147" s="2" t="s">
        <v>206</v>
      </c>
      <c r="D147" s="42" t="s">
        <v>336</v>
      </c>
      <c r="E147" s="2"/>
      <c r="F147" s="21">
        <f t="shared" si="6"/>
        <v>36.999999999999993</v>
      </c>
    </row>
    <row r="148" spans="1:6">
      <c r="A148" s="9" t="s">
        <v>38</v>
      </c>
      <c r="B148" s="51" t="s">
        <v>435</v>
      </c>
      <c r="C148" s="2" t="s">
        <v>206</v>
      </c>
      <c r="D148" s="42" t="s">
        <v>336</v>
      </c>
      <c r="E148" s="2"/>
      <c r="F148" s="21">
        <v>37</v>
      </c>
    </row>
    <row r="149" spans="1:6">
      <c r="A149" s="9" t="s">
        <v>40</v>
      </c>
      <c r="B149" s="51" t="s">
        <v>436</v>
      </c>
      <c r="C149" s="2" t="s">
        <v>206</v>
      </c>
      <c r="D149" s="42" t="s">
        <v>337</v>
      </c>
      <c r="E149" s="2"/>
      <c r="F149" s="21">
        <f t="shared" si="6"/>
        <v>33.4</v>
      </c>
    </row>
    <row r="150" spans="1:6">
      <c r="A150" s="9" t="s">
        <v>41</v>
      </c>
      <c r="B150" s="51" t="s">
        <v>437</v>
      </c>
      <c r="C150" s="2" t="s">
        <v>64</v>
      </c>
      <c r="D150" s="42" t="s">
        <v>338</v>
      </c>
      <c r="E150" s="2"/>
      <c r="F150" s="21">
        <f t="shared" si="6"/>
        <v>29.799999999999997</v>
      </c>
    </row>
    <row r="151" spans="1:6">
      <c r="A151" s="9" t="s">
        <v>42</v>
      </c>
      <c r="B151" s="51" t="s">
        <v>438</v>
      </c>
      <c r="C151" s="2" t="s">
        <v>288</v>
      </c>
      <c r="D151" s="42" t="s">
        <v>339</v>
      </c>
      <c r="E151" s="2"/>
      <c r="F151" s="21">
        <f t="shared" si="6"/>
        <v>26.199999999999996</v>
      </c>
    </row>
    <row r="152" spans="1:6">
      <c r="A152" s="9" t="s">
        <v>43</v>
      </c>
      <c r="B152" s="51" t="s">
        <v>428</v>
      </c>
      <c r="C152" s="2" t="s">
        <v>67</v>
      </c>
      <c r="D152" s="42" t="s">
        <v>340</v>
      </c>
      <c r="E152" s="2"/>
      <c r="F152" s="21">
        <f t="shared" si="6"/>
        <v>22.599999999999994</v>
      </c>
    </row>
    <row r="153" spans="1:6">
      <c r="A153" s="9" t="s">
        <v>44</v>
      </c>
      <c r="B153" s="51" t="s">
        <v>439</v>
      </c>
      <c r="C153" s="2" t="s">
        <v>206</v>
      </c>
      <c r="D153" s="42" t="s">
        <v>341</v>
      </c>
      <c r="E153" s="2"/>
      <c r="F153" s="21">
        <f t="shared" si="6"/>
        <v>18.999999999999993</v>
      </c>
    </row>
    <row r="154" spans="1:6">
      <c r="A154" s="9" t="s">
        <v>45</v>
      </c>
      <c r="B154" s="51" t="s">
        <v>440</v>
      </c>
      <c r="C154" s="2" t="s">
        <v>67</v>
      </c>
      <c r="D154" s="42" t="s">
        <v>342</v>
      </c>
      <c r="E154" s="2"/>
      <c r="F154" s="21">
        <f t="shared" si="6"/>
        <v>15.399999999999993</v>
      </c>
    </row>
    <row r="155" spans="1:6">
      <c r="A155" s="9" t="s">
        <v>45</v>
      </c>
      <c r="B155" s="51" t="s">
        <v>441</v>
      </c>
      <c r="C155" s="2" t="s">
        <v>67</v>
      </c>
      <c r="D155" s="42" t="s">
        <v>342</v>
      </c>
      <c r="E155" s="2"/>
      <c r="F155" s="21">
        <v>11.8</v>
      </c>
    </row>
    <row r="156" spans="1:6">
      <c r="A156" s="9" t="s">
        <v>47</v>
      </c>
      <c r="B156" s="51" t="s">
        <v>442</v>
      </c>
      <c r="C156" s="2" t="s">
        <v>206</v>
      </c>
      <c r="D156" s="42" t="s">
        <v>343</v>
      </c>
      <c r="E156" s="2"/>
      <c r="F156" s="21">
        <f t="shared" si="6"/>
        <v>8.2000000000000011</v>
      </c>
    </row>
    <row r="157" spans="1:6">
      <c r="A157" s="9" t="s">
        <v>48</v>
      </c>
      <c r="B157" s="51" t="s">
        <v>443</v>
      </c>
      <c r="C157" s="2" t="s">
        <v>67</v>
      </c>
      <c r="D157" s="42" t="s">
        <v>344</v>
      </c>
      <c r="E157" s="2"/>
      <c r="F157" s="2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sqref="A1:XFD1048576"/>
    </sheetView>
  </sheetViews>
  <sheetFormatPr defaultRowHeight="15"/>
  <cols>
    <col min="2" max="2" width="20.5703125" style="53" customWidth="1"/>
    <col min="3" max="3" width="6.7109375" customWidth="1"/>
    <col min="4" max="4" width="9.140625" style="45"/>
    <col min="9" max="9" width="18.7109375" customWidth="1"/>
  </cols>
  <sheetData>
    <row r="1" spans="1:6" ht="28.5">
      <c r="A1" s="29" t="s">
        <v>530</v>
      </c>
      <c r="B1" s="48"/>
      <c r="C1" s="29"/>
      <c r="D1" s="44"/>
      <c r="E1" s="29"/>
      <c r="F1" s="29"/>
    </row>
    <row r="3" spans="1:6" ht="19.5" thickBot="1">
      <c r="B3" s="49" t="s">
        <v>68</v>
      </c>
    </row>
    <row r="4" spans="1:6" ht="15.75" thickBot="1">
      <c r="A4" s="5" t="s">
        <v>32</v>
      </c>
      <c r="B4" s="50" t="s">
        <v>61</v>
      </c>
      <c r="C4" s="6" t="s">
        <v>62</v>
      </c>
      <c r="D4" s="46" t="s">
        <v>29</v>
      </c>
      <c r="E4" s="7" t="s">
        <v>84</v>
      </c>
      <c r="F4" s="19" t="s">
        <v>85</v>
      </c>
    </row>
    <row r="5" spans="1:6">
      <c r="A5" s="10" t="s">
        <v>33</v>
      </c>
      <c r="B5" s="51" t="s">
        <v>133</v>
      </c>
      <c r="C5" s="2" t="s">
        <v>63</v>
      </c>
      <c r="D5" s="42" t="s">
        <v>531</v>
      </c>
      <c r="E5" s="2"/>
      <c r="F5" s="21">
        <v>100</v>
      </c>
    </row>
    <row r="6" spans="1:6">
      <c r="A6" s="13" t="s">
        <v>34</v>
      </c>
      <c r="B6" s="51" t="s">
        <v>21</v>
      </c>
      <c r="C6" s="1" t="s">
        <v>63</v>
      </c>
      <c r="D6" s="43" t="s">
        <v>532</v>
      </c>
      <c r="E6" s="1"/>
      <c r="F6" s="20">
        <v>91.8</v>
      </c>
    </row>
    <row r="7" spans="1:6">
      <c r="A7" s="13" t="s">
        <v>35</v>
      </c>
      <c r="B7" s="51" t="s">
        <v>366</v>
      </c>
      <c r="C7" s="1" t="s">
        <v>63</v>
      </c>
      <c r="D7" s="43" t="s">
        <v>533</v>
      </c>
      <c r="E7" s="1"/>
      <c r="F7" s="20">
        <v>83.5</v>
      </c>
    </row>
    <row r="8" spans="1:6">
      <c r="A8" s="13" t="s">
        <v>36</v>
      </c>
      <c r="B8" s="51" t="s">
        <v>10</v>
      </c>
      <c r="C8" s="1" t="s">
        <v>64</v>
      </c>
      <c r="D8" s="43" t="s">
        <v>534</v>
      </c>
      <c r="E8" s="1"/>
      <c r="F8" s="20">
        <v>75.3</v>
      </c>
    </row>
    <row r="9" spans="1:6">
      <c r="A9" s="13" t="s">
        <v>37</v>
      </c>
      <c r="B9" s="51" t="s">
        <v>536</v>
      </c>
      <c r="C9" s="1" t="s">
        <v>219</v>
      </c>
      <c r="D9" s="43" t="s">
        <v>537</v>
      </c>
      <c r="E9" s="1"/>
      <c r="F9" s="20">
        <v>67</v>
      </c>
    </row>
    <row r="10" spans="1:6">
      <c r="A10" s="13" t="s">
        <v>38</v>
      </c>
      <c r="B10" s="51" t="s">
        <v>349</v>
      </c>
      <c r="C10" s="1" t="s">
        <v>63</v>
      </c>
      <c r="D10" s="43" t="s">
        <v>538</v>
      </c>
      <c r="E10" s="1"/>
      <c r="F10" s="20">
        <v>58.8</v>
      </c>
    </row>
    <row r="11" spans="1:6">
      <c r="A11" s="13" t="s">
        <v>39</v>
      </c>
      <c r="B11" s="51" t="s">
        <v>135</v>
      </c>
      <c r="C11" s="1" t="s">
        <v>219</v>
      </c>
      <c r="D11" s="43" t="s">
        <v>539</v>
      </c>
      <c r="E11" s="1"/>
      <c r="F11" s="20">
        <v>50.6</v>
      </c>
    </row>
    <row r="12" spans="1:6">
      <c r="A12" s="13" t="s">
        <v>40</v>
      </c>
      <c r="B12" s="51" t="s">
        <v>370</v>
      </c>
      <c r="C12" s="1" t="s">
        <v>63</v>
      </c>
      <c r="D12" s="43" t="s">
        <v>540</v>
      </c>
      <c r="E12" s="1"/>
      <c r="F12" s="20">
        <v>42.3</v>
      </c>
    </row>
    <row r="13" spans="1:6">
      <c r="A13" s="13" t="s">
        <v>41</v>
      </c>
      <c r="B13" s="51" t="s">
        <v>372</v>
      </c>
      <c r="C13" s="1" t="s">
        <v>63</v>
      </c>
      <c r="D13" s="43" t="s">
        <v>541</v>
      </c>
      <c r="E13" s="1"/>
      <c r="F13" s="20">
        <v>34</v>
      </c>
    </row>
    <row r="14" spans="1:6">
      <c r="A14" s="13" t="s">
        <v>42</v>
      </c>
      <c r="B14" s="51" t="s">
        <v>23</v>
      </c>
      <c r="C14" s="1" t="s">
        <v>63</v>
      </c>
      <c r="D14" s="43" t="s">
        <v>542</v>
      </c>
      <c r="E14" s="1"/>
      <c r="F14" s="20">
        <v>25.8</v>
      </c>
    </row>
    <row r="15" spans="1:6">
      <c r="A15" s="13" t="s">
        <v>43</v>
      </c>
      <c r="B15" s="51" t="s">
        <v>543</v>
      </c>
      <c r="C15" s="1" t="s">
        <v>63</v>
      </c>
      <c r="D15" s="43" t="s">
        <v>544</v>
      </c>
      <c r="E15" s="1"/>
      <c r="F15" s="20">
        <v>17.5</v>
      </c>
    </row>
    <row r="16" spans="1:6">
      <c r="A16" s="13" t="s">
        <v>44</v>
      </c>
      <c r="B16" s="51" t="s">
        <v>365</v>
      </c>
      <c r="C16" s="1" t="s">
        <v>63</v>
      </c>
      <c r="D16" s="43" t="s">
        <v>545</v>
      </c>
      <c r="E16" s="1"/>
      <c r="F16" s="20">
        <v>9.3000000000000007</v>
      </c>
    </row>
    <row r="17" spans="1:6">
      <c r="A17" s="13" t="s">
        <v>45</v>
      </c>
      <c r="B17" s="51" t="s">
        <v>377</v>
      </c>
      <c r="C17" s="1" t="s">
        <v>63</v>
      </c>
      <c r="D17" s="43" t="s">
        <v>535</v>
      </c>
      <c r="E17" s="1"/>
      <c r="F17" s="20">
        <v>1</v>
      </c>
    </row>
    <row r="19" spans="1:6" ht="19.5" thickBot="1">
      <c r="B19" s="40" t="s">
        <v>546</v>
      </c>
    </row>
    <row r="20" spans="1:6" ht="15.75" thickBot="1">
      <c r="A20" s="5" t="s">
        <v>32</v>
      </c>
      <c r="B20" s="26" t="s">
        <v>61</v>
      </c>
      <c r="C20" s="8" t="s">
        <v>62</v>
      </c>
      <c r="D20" s="47" t="s">
        <v>29</v>
      </c>
      <c r="E20" s="7" t="s">
        <v>84</v>
      </c>
      <c r="F20" s="19" t="s">
        <v>85</v>
      </c>
    </row>
    <row r="21" spans="1:6">
      <c r="A21" s="9" t="s">
        <v>33</v>
      </c>
      <c r="B21" s="52" t="s">
        <v>547</v>
      </c>
      <c r="C21" s="2" t="s">
        <v>63</v>
      </c>
      <c r="D21" s="42" t="s">
        <v>548</v>
      </c>
      <c r="E21" s="2"/>
      <c r="F21" s="21">
        <v>85</v>
      </c>
    </row>
    <row r="22" spans="1:6">
      <c r="A22" s="9" t="s">
        <v>34</v>
      </c>
      <c r="B22" s="51" t="s">
        <v>28</v>
      </c>
      <c r="C22" s="2" t="s">
        <v>63</v>
      </c>
      <c r="D22" s="42" t="s">
        <v>549</v>
      </c>
      <c r="E22" s="2"/>
      <c r="F22" s="21">
        <v>80.8</v>
      </c>
    </row>
    <row r="23" spans="1:6">
      <c r="A23" s="9" t="s">
        <v>35</v>
      </c>
      <c r="B23" s="51" t="s">
        <v>364</v>
      </c>
      <c r="C23" s="2" t="s">
        <v>63</v>
      </c>
      <c r="D23" s="42" t="s">
        <v>550</v>
      </c>
      <c r="E23" s="2"/>
      <c r="F23" s="21">
        <v>76.599999999999994</v>
      </c>
    </row>
    <row r="24" spans="1:6">
      <c r="A24" s="9" t="s">
        <v>36</v>
      </c>
      <c r="B24" s="51" t="s">
        <v>383</v>
      </c>
      <c r="C24" s="2" t="s">
        <v>63</v>
      </c>
      <c r="D24" s="42" t="s">
        <v>551</v>
      </c>
      <c r="E24" s="2"/>
      <c r="F24" s="21">
        <v>72.400000000000006</v>
      </c>
    </row>
    <row r="25" spans="1:6">
      <c r="A25" s="9" t="s">
        <v>37</v>
      </c>
      <c r="B25" s="51" t="s">
        <v>393</v>
      </c>
      <c r="C25" s="2" t="s">
        <v>63</v>
      </c>
      <c r="D25" s="42" t="s">
        <v>552</v>
      </c>
      <c r="E25" s="2"/>
      <c r="F25" s="21">
        <v>68.2</v>
      </c>
    </row>
    <row r="26" spans="1:6">
      <c r="A26" s="9" t="s">
        <v>38</v>
      </c>
      <c r="B26" s="51" t="s">
        <v>553</v>
      </c>
      <c r="C26" s="2" t="s">
        <v>63</v>
      </c>
      <c r="D26" s="42" t="s">
        <v>554</v>
      </c>
      <c r="E26" s="2"/>
      <c r="F26" s="21">
        <v>64</v>
      </c>
    </row>
    <row r="27" spans="1:6">
      <c r="A27" s="9" t="s">
        <v>39</v>
      </c>
      <c r="B27" s="51" t="s">
        <v>7</v>
      </c>
      <c r="C27" s="2" t="s">
        <v>555</v>
      </c>
      <c r="D27" s="42" t="s">
        <v>556</v>
      </c>
      <c r="E27" s="2"/>
      <c r="F27" s="21">
        <v>59.8</v>
      </c>
    </row>
    <row r="28" spans="1:6">
      <c r="A28" s="9" t="s">
        <v>40</v>
      </c>
      <c r="B28" s="51" t="s">
        <v>156</v>
      </c>
      <c r="C28" s="2" t="s">
        <v>219</v>
      </c>
      <c r="D28" s="42" t="s">
        <v>557</v>
      </c>
      <c r="E28" s="2"/>
      <c r="F28" s="21">
        <v>55.6</v>
      </c>
    </row>
    <row r="29" spans="1:6">
      <c r="A29" s="9" t="s">
        <v>41</v>
      </c>
      <c r="B29" s="51" t="s">
        <v>145</v>
      </c>
      <c r="C29" s="2" t="s">
        <v>219</v>
      </c>
      <c r="D29" s="42" t="s">
        <v>558</v>
      </c>
      <c r="E29" s="2"/>
      <c r="F29" s="21">
        <v>51.4</v>
      </c>
    </row>
    <row r="30" spans="1:6">
      <c r="A30" s="9" t="s">
        <v>42</v>
      </c>
      <c r="B30" s="51" t="s">
        <v>146</v>
      </c>
      <c r="C30" s="2" t="s">
        <v>219</v>
      </c>
      <c r="D30" s="42" t="s">
        <v>558</v>
      </c>
      <c r="E30" s="2"/>
      <c r="F30" s="21">
        <v>51.4</v>
      </c>
    </row>
    <row r="31" spans="1:6">
      <c r="A31" s="9" t="s">
        <v>43</v>
      </c>
      <c r="B31" s="51" t="s">
        <v>390</v>
      </c>
      <c r="C31" s="2" t="s">
        <v>219</v>
      </c>
      <c r="D31" s="42" t="s">
        <v>559</v>
      </c>
      <c r="E31" s="2"/>
      <c r="F31" s="21">
        <v>43</v>
      </c>
    </row>
    <row r="32" spans="1:6">
      <c r="A32" s="9" t="s">
        <v>44</v>
      </c>
      <c r="B32" s="51" t="s">
        <v>426</v>
      </c>
      <c r="C32" s="1" t="s">
        <v>63</v>
      </c>
      <c r="D32" s="43" t="s">
        <v>560</v>
      </c>
      <c r="E32" s="1"/>
      <c r="F32" s="21">
        <v>38.799999999999997</v>
      </c>
    </row>
    <row r="33" spans="1:6">
      <c r="A33" s="9" t="s">
        <v>45</v>
      </c>
      <c r="B33" s="51" t="s">
        <v>561</v>
      </c>
      <c r="C33" s="1" t="s">
        <v>219</v>
      </c>
      <c r="D33" s="43" t="s">
        <v>562</v>
      </c>
      <c r="E33" s="1"/>
      <c r="F33" s="21">
        <v>34.6</v>
      </c>
    </row>
    <row r="34" spans="1:6">
      <c r="A34" s="9" t="s">
        <v>46</v>
      </c>
      <c r="B34" s="51" t="s">
        <v>563</v>
      </c>
      <c r="C34" s="1"/>
      <c r="D34" s="43" t="s">
        <v>564</v>
      </c>
      <c r="E34" s="1"/>
      <c r="F34" s="21">
        <v>30.4</v>
      </c>
    </row>
    <row r="35" spans="1:6">
      <c r="A35" s="9" t="s">
        <v>47</v>
      </c>
      <c r="B35" s="51" t="s">
        <v>402</v>
      </c>
      <c r="C35" s="1" t="s">
        <v>63</v>
      </c>
      <c r="D35" s="43" t="s">
        <v>565</v>
      </c>
      <c r="E35" s="1"/>
      <c r="F35" s="21">
        <v>26.2</v>
      </c>
    </row>
    <row r="36" spans="1:6">
      <c r="A36" s="9" t="s">
        <v>48</v>
      </c>
      <c r="B36" s="51" t="s">
        <v>566</v>
      </c>
      <c r="C36" s="1" t="s">
        <v>219</v>
      </c>
      <c r="D36" s="43" t="s">
        <v>567</v>
      </c>
      <c r="E36" s="1"/>
      <c r="F36" s="21">
        <v>22</v>
      </c>
    </row>
    <row r="37" spans="1:6">
      <c r="A37" s="9" t="s">
        <v>49</v>
      </c>
      <c r="B37" s="51" t="s">
        <v>568</v>
      </c>
      <c r="C37" s="1" t="s">
        <v>219</v>
      </c>
      <c r="D37" s="43" t="s">
        <v>569</v>
      </c>
      <c r="E37" s="1"/>
      <c r="F37" s="21">
        <v>17.8</v>
      </c>
    </row>
    <row r="38" spans="1:6" ht="15.75" thickBot="1">
      <c r="A38" s="9" t="s">
        <v>50</v>
      </c>
      <c r="B38" s="51" t="s">
        <v>161</v>
      </c>
      <c r="C38" s="1" t="s">
        <v>219</v>
      </c>
      <c r="D38" s="43" t="s">
        <v>570</v>
      </c>
      <c r="E38" s="1"/>
      <c r="F38" s="20">
        <v>13.6</v>
      </c>
    </row>
    <row r="39" spans="1:6">
      <c r="A39" s="9" t="s">
        <v>51</v>
      </c>
      <c r="B39" s="52" t="s">
        <v>571</v>
      </c>
      <c r="C39" s="2" t="s">
        <v>219</v>
      </c>
      <c r="D39" s="42" t="s">
        <v>572</v>
      </c>
      <c r="E39" s="2"/>
      <c r="F39" s="21">
        <v>9.4</v>
      </c>
    </row>
    <row r="40" spans="1:6">
      <c r="A40" s="9" t="s">
        <v>52</v>
      </c>
      <c r="B40" s="51" t="s">
        <v>573</v>
      </c>
      <c r="C40" s="2" t="s">
        <v>219</v>
      </c>
      <c r="D40" s="42" t="s">
        <v>572</v>
      </c>
      <c r="E40" s="2"/>
      <c r="F40" s="21">
        <v>9.4</v>
      </c>
    </row>
    <row r="41" spans="1:6">
      <c r="A41" s="9" t="s">
        <v>53</v>
      </c>
      <c r="B41" s="51" t="s">
        <v>140</v>
      </c>
      <c r="C41" s="2" t="s">
        <v>219</v>
      </c>
      <c r="D41" s="42" t="s">
        <v>574</v>
      </c>
      <c r="E41" s="2"/>
      <c r="F41" s="21">
        <v>1</v>
      </c>
    </row>
    <row r="43" spans="1:6" ht="19.5" thickBot="1">
      <c r="B43" s="57" t="s">
        <v>69</v>
      </c>
    </row>
    <row r="44" spans="1:6" ht="15.75" thickBot="1">
      <c r="A44" s="5" t="s">
        <v>32</v>
      </c>
      <c r="B44" s="26" t="s">
        <v>61</v>
      </c>
      <c r="C44" s="8" t="s">
        <v>62</v>
      </c>
      <c r="D44" s="46" t="s">
        <v>29</v>
      </c>
      <c r="E44" s="7" t="s">
        <v>84</v>
      </c>
      <c r="F44" s="19" t="s">
        <v>85</v>
      </c>
    </row>
    <row r="45" spans="1:6">
      <c r="A45" s="9" t="s">
        <v>33</v>
      </c>
      <c r="B45" s="59" t="s">
        <v>6</v>
      </c>
      <c r="C45" s="2" t="s">
        <v>66</v>
      </c>
      <c r="D45" s="42" t="s">
        <v>577</v>
      </c>
      <c r="E45" s="2"/>
      <c r="F45" s="21">
        <v>70</v>
      </c>
    </row>
    <row r="46" spans="1:6">
      <c r="A46" s="9" t="s">
        <v>34</v>
      </c>
      <c r="B46" s="58" t="s">
        <v>3</v>
      </c>
      <c r="C46" s="2" t="s">
        <v>66</v>
      </c>
      <c r="D46" s="42" t="s">
        <v>576</v>
      </c>
      <c r="E46" s="2"/>
      <c r="F46" s="21">
        <v>64.3</v>
      </c>
    </row>
    <row r="47" spans="1:6">
      <c r="A47" s="9" t="s">
        <v>35</v>
      </c>
      <c r="B47" s="51" t="s">
        <v>5</v>
      </c>
      <c r="C47" s="2" t="s">
        <v>66</v>
      </c>
      <c r="D47" s="42" t="s">
        <v>578</v>
      </c>
      <c r="E47" s="2"/>
      <c r="F47" s="21">
        <v>58.5</v>
      </c>
    </row>
    <row r="48" spans="1:6">
      <c r="A48" s="9" t="s">
        <v>36</v>
      </c>
      <c r="B48" s="51" t="s">
        <v>579</v>
      </c>
      <c r="C48" s="2" t="s">
        <v>219</v>
      </c>
      <c r="D48" s="42" t="s">
        <v>580</v>
      </c>
      <c r="E48" s="2"/>
      <c r="F48" s="21">
        <v>52.8</v>
      </c>
    </row>
    <row r="49" spans="1:6">
      <c r="A49" s="9" t="s">
        <v>37</v>
      </c>
      <c r="B49" s="51" t="s">
        <v>430</v>
      </c>
      <c r="C49" s="2" t="s">
        <v>63</v>
      </c>
      <c r="D49" s="42" t="s">
        <v>581</v>
      </c>
      <c r="E49" s="2"/>
      <c r="F49" s="21">
        <v>47</v>
      </c>
    </row>
    <row r="50" spans="1:6">
      <c r="A50" s="9" t="s">
        <v>38</v>
      </c>
      <c r="B50" s="51" t="s">
        <v>411</v>
      </c>
      <c r="C50" s="2" t="s">
        <v>582</v>
      </c>
      <c r="D50" s="42" t="s">
        <v>215</v>
      </c>
      <c r="E50" s="2"/>
      <c r="F50" s="21">
        <v>41.3</v>
      </c>
    </row>
    <row r="51" spans="1:6">
      <c r="A51" s="9" t="s">
        <v>39</v>
      </c>
      <c r="B51" s="51" t="s">
        <v>583</v>
      </c>
      <c r="C51" s="2" t="s">
        <v>63</v>
      </c>
      <c r="D51" s="42" t="s">
        <v>584</v>
      </c>
      <c r="E51" s="2"/>
      <c r="F51" s="21">
        <v>35.5</v>
      </c>
    </row>
    <row r="52" spans="1:6">
      <c r="A52" s="9" t="s">
        <v>40</v>
      </c>
      <c r="B52" s="51" t="s">
        <v>585</v>
      </c>
      <c r="C52" s="2" t="s">
        <v>63</v>
      </c>
      <c r="D52" s="42" t="s">
        <v>586</v>
      </c>
      <c r="E52" s="2"/>
      <c r="F52" s="21">
        <v>29.8</v>
      </c>
    </row>
    <row r="53" spans="1:6">
      <c r="A53" s="9" t="s">
        <v>41</v>
      </c>
      <c r="B53" s="51" t="s">
        <v>27</v>
      </c>
      <c r="C53" s="2" t="s">
        <v>575</v>
      </c>
      <c r="D53" s="42" t="s">
        <v>586</v>
      </c>
      <c r="E53" s="2"/>
      <c r="F53" s="21">
        <v>29.8</v>
      </c>
    </row>
    <row r="54" spans="1:6">
      <c r="A54" s="9" t="s">
        <v>42</v>
      </c>
      <c r="B54" s="51" t="s">
        <v>587</v>
      </c>
      <c r="C54" s="2" t="s">
        <v>63</v>
      </c>
      <c r="D54" s="42" t="s">
        <v>586</v>
      </c>
      <c r="E54" s="2"/>
      <c r="F54" s="21">
        <v>29.8</v>
      </c>
    </row>
    <row r="55" spans="1:6">
      <c r="A55" s="9" t="s">
        <v>43</v>
      </c>
      <c r="B55" s="51" t="s">
        <v>432</v>
      </c>
      <c r="C55" s="2" t="s">
        <v>63</v>
      </c>
      <c r="D55" s="42" t="s">
        <v>586</v>
      </c>
      <c r="E55" s="2"/>
      <c r="F55" s="21">
        <v>29.8</v>
      </c>
    </row>
    <row r="56" spans="1:6">
      <c r="A56" s="9" t="s">
        <v>44</v>
      </c>
      <c r="B56" s="51" t="s">
        <v>588</v>
      </c>
      <c r="C56" s="2" t="s">
        <v>63</v>
      </c>
      <c r="D56" s="42" t="s">
        <v>589</v>
      </c>
      <c r="E56" s="2"/>
      <c r="F56" s="21">
        <v>6.8</v>
      </c>
    </row>
    <row r="57" spans="1:6">
      <c r="A57" s="9" t="s">
        <v>45</v>
      </c>
      <c r="B57" s="51" t="s">
        <v>590</v>
      </c>
      <c r="C57" s="2" t="s">
        <v>64</v>
      </c>
      <c r="D57" s="42" t="s">
        <v>591</v>
      </c>
      <c r="E57" s="2"/>
      <c r="F57" s="21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0"/>
  <sheetViews>
    <sheetView workbookViewId="0"/>
  </sheetViews>
  <sheetFormatPr defaultRowHeight="15"/>
  <cols>
    <col min="2" max="2" width="22" style="53" customWidth="1"/>
    <col min="3" max="3" width="6.7109375" style="68" customWidth="1"/>
    <col min="4" max="4" width="9.140625" style="83"/>
    <col min="6" max="6" width="9.140625" style="68"/>
    <col min="9" max="9" width="18.7109375" customWidth="1"/>
  </cols>
  <sheetData>
    <row r="1" spans="1:6" ht="28.5">
      <c r="A1" s="29" t="s">
        <v>602</v>
      </c>
      <c r="B1" s="48"/>
      <c r="C1" s="86"/>
      <c r="D1" s="82"/>
      <c r="E1" s="29"/>
      <c r="F1" s="86"/>
    </row>
    <row r="3" spans="1:6" ht="19.5" thickBot="1">
      <c r="B3" s="49" t="s">
        <v>68</v>
      </c>
    </row>
    <row r="4" spans="1:6" ht="15.75" thickBot="1">
      <c r="A4" s="5" t="s">
        <v>32</v>
      </c>
      <c r="B4" s="50" t="s">
        <v>61</v>
      </c>
      <c r="C4" s="8" t="s">
        <v>62</v>
      </c>
      <c r="D4" s="46" t="s">
        <v>29</v>
      </c>
      <c r="E4" s="7" t="s">
        <v>84</v>
      </c>
      <c r="F4" s="78" t="s">
        <v>85</v>
      </c>
    </row>
    <row r="5" spans="1:6">
      <c r="A5" s="10" t="s">
        <v>33</v>
      </c>
      <c r="B5" s="51" t="s">
        <v>22</v>
      </c>
      <c r="C5" s="17" t="s">
        <v>91</v>
      </c>
      <c r="D5" s="84" t="s">
        <v>603</v>
      </c>
      <c r="E5" s="2"/>
      <c r="F5" s="67">
        <v>100</v>
      </c>
    </row>
    <row r="6" spans="1:6">
      <c r="A6" s="13" t="s">
        <v>34</v>
      </c>
      <c r="B6" s="51" t="s">
        <v>133</v>
      </c>
      <c r="C6" s="4" t="s">
        <v>63</v>
      </c>
      <c r="D6" s="85" t="s">
        <v>604</v>
      </c>
      <c r="E6" s="1"/>
      <c r="F6" s="28">
        <f>F5-2.0625</f>
        <v>97.9375</v>
      </c>
    </row>
    <row r="7" spans="1:6">
      <c r="A7" s="13" t="s">
        <v>35</v>
      </c>
      <c r="B7" s="51" t="s">
        <v>605</v>
      </c>
      <c r="C7" s="4" t="s">
        <v>606</v>
      </c>
      <c r="D7" s="85" t="s">
        <v>607</v>
      </c>
      <c r="E7" s="1"/>
      <c r="F7" s="28">
        <f t="shared" ref="F7:F53" si="0">F6-2.0625</f>
        <v>95.875</v>
      </c>
    </row>
    <row r="8" spans="1:6">
      <c r="A8" s="13" t="s">
        <v>36</v>
      </c>
      <c r="B8" s="51" t="s">
        <v>608</v>
      </c>
      <c r="C8" s="4" t="s">
        <v>243</v>
      </c>
      <c r="D8" s="85" t="s">
        <v>609</v>
      </c>
      <c r="E8" s="1"/>
      <c r="F8" s="28">
        <f t="shared" si="0"/>
        <v>93.8125</v>
      </c>
    </row>
    <row r="9" spans="1:6">
      <c r="A9" s="13" t="s">
        <v>37</v>
      </c>
      <c r="B9" s="51" t="s">
        <v>610</v>
      </c>
      <c r="C9" s="4" t="s">
        <v>611</v>
      </c>
      <c r="D9" s="85" t="s">
        <v>612</v>
      </c>
      <c r="E9" s="1"/>
      <c r="F9" s="28">
        <f t="shared" si="0"/>
        <v>91.75</v>
      </c>
    </row>
    <row r="10" spans="1:6">
      <c r="A10" s="13" t="s">
        <v>38</v>
      </c>
      <c r="B10" s="51" t="s">
        <v>613</v>
      </c>
      <c r="C10" s="4" t="s">
        <v>614</v>
      </c>
      <c r="D10" s="85" t="s">
        <v>615</v>
      </c>
      <c r="E10" s="1"/>
      <c r="F10" s="28">
        <f t="shared" si="0"/>
        <v>89.6875</v>
      </c>
    </row>
    <row r="11" spans="1:6">
      <c r="A11" s="13" t="s">
        <v>39</v>
      </c>
      <c r="B11" s="51" t="s">
        <v>616</v>
      </c>
      <c r="C11" s="4" t="s">
        <v>232</v>
      </c>
      <c r="D11" s="85" t="s">
        <v>617</v>
      </c>
      <c r="E11" s="1"/>
      <c r="F11" s="28">
        <f t="shared" si="0"/>
        <v>87.625</v>
      </c>
    </row>
    <row r="12" spans="1:6">
      <c r="A12" s="13" t="s">
        <v>40</v>
      </c>
      <c r="B12" s="51" t="s">
        <v>618</v>
      </c>
      <c r="C12" s="4" t="s">
        <v>619</v>
      </c>
      <c r="D12" s="85" t="s">
        <v>620</v>
      </c>
      <c r="E12" s="1"/>
      <c r="F12" s="28">
        <f t="shared" si="0"/>
        <v>85.5625</v>
      </c>
    </row>
    <row r="13" spans="1:6">
      <c r="A13" s="13" t="s">
        <v>41</v>
      </c>
      <c r="B13" s="51" t="s">
        <v>621</v>
      </c>
      <c r="C13" s="4" t="s">
        <v>243</v>
      </c>
      <c r="D13" s="85" t="s">
        <v>622</v>
      </c>
      <c r="E13" s="1"/>
      <c r="F13" s="28">
        <f t="shared" si="0"/>
        <v>83.5</v>
      </c>
    </row>
    <row r="14" spans="1:6">
      <c r="A14" s="13" t="s">
        <v>42</v>
      </c>
      <c r="B14" s="51" t="s">
        <v>8</v>
      </c>
      <c r="C14" s="4" t="s">
        <v>67</v>
      </c>
      <c r="D14" s="85" t="s">
        <v>623</v>
      </c>
      <c r="E14" s="1"/>
      <c r="F14" s="28">
        <f t="shared" si="0"/>
        <v>81.4375</v>
      </c>
    </row>
    <row r="15" spans="1:6">
      <c r="A15" s="13" t="s">
        <v>43</v>
      </c>
      <c r="B15" s="51" t="s">
        <v>21</v>
      </c>
      <c r="C15" s="4" t="s">
        <v>63</v>
      </c>
      <c r="D15" s="85" t="s">
        <v>258</v>
      </c>
      <c r="E15" s="1"/>
      <c r="F15" s="28">
        <f t="shared" si="0"/>
        <v>79.375</v>
      </c>
    </row>
    <row r="16" spans="1:6">
      <c r="A16" s="13" t="s">
        <v>44</v>
      </c>
      <c r="B16" s="51" t="s">
        <v>624</v>
      </c>
      <c r="C16" s="4" t="s">
        <v>625</v>
      </c>
      <c r="D16" s="85" t="s">
        <v>626</v>
      </c>
      <c r="E16" s="1"/>
      <c r="F16" s="28">
        <f t="shared" si="0"/>
        <v>77.3125</v>
      </c>
    </row>
    <row r="17" spans="1:6">
      <c r="A17" s="13" t="s">
        <v>45</v>
      </c>
      <c r="B17" s="51" t="s">
        <v>627</v>
      </c>
      <c r="C17" s="4" t="s">
        <v>243</v>
      </c>
      <c r="D17" s="85" t="s">
        <v>628</v>
      </c>
      <c r="E17" s="1"/>
      <c r="F17" s="28">
        <f t="shared" si="0"/>
        <v>75.25</v>
      </c>
    </row>
    <row r="18" spans="1:6">
      <c r="A18" s="13" t="s">
        <v>46</v>
      </c>
      <c r="B18" s="51" t="s">
        <v>629</v>
      </c>
      <c r="C18" s="37" t="s">
        <v>232</v>
      </c>
      <c r="D18" s="85" t="s">
        <v>630</v>
      </c>
      <c r="E18" s="1"/>
      <c r="F18" s="28">
        <f t="shared" si="0"/>
        <v>73.1875</v>
      </c>
    </row>
    <row r="19" spans="1:6">
      <c r="A19" s="13" t="s">
        <v>47</v>
      </c>
      <c r="B19" s="51" t="s">
        <v>631</v>
      </c>
      <c r="C19" s="37" t="s">
        <v>243</v>
      </c>
      <c r="D19" s="85" t="s">
        <v>632</v>
      </c>
      <c r="E19" s="1"/>
      <c r="F19" s="28">
        <f t="shared" si="0"/>
        <v>71.125</v>
      </c>
    </row>
    <row r="20" spans="1:6">
      <c r="A20" s="13" t="s">
        <v>48</v>
      </c>
      <c r="B20" s="51" t="s">
        <v>633</v>
      </c>
      <c r="C20" s="37" t="s">
        <v>634</v>
      </c>
      <c r="D20" s="85" t="s">
        <v>635</v>
      </c>
      <c r="E20" s="1"/>
      <c r="F20" s="28">
        <f t="shared" si="0"/>
        <v>69.0625</v>
      </c>
    </row>
    <row r="21" spans="1:6">
      <c r="A21" s="13" t="s">
        <v>49</v>
      </c>
      <c r="B21" s="51" t="s">
        <v>636</v>
      </c>
      <c r="C21" s="37" t="s">
        <v>64</v>
      </c>
      <c r="D21" s="85" t="s">
        <v>637</v>
      </c>
      <c r="E21" s="1"/>
      <c r="F21" s="28">
        <f t="shared" si="0"/>
        <v>67</v>
      </c>
    </row>
    <row r="22" spans="1:6">
      <c r="A22" s="13" t="s">
        <v>50</v>
      </c>
      <c r="B22" s="51" t="s">
        <v>638</v>
      </c>
      <c r="C22" s="37" t="s">
        <v>639</v>
      </c>
      <c r="D22" s="85" t="s">
        <v>640</v>
      </c>
      <c r="E22" s="1"/>
      <c r="F22" s="28">
        <f t="shared" si="0"/>
        <v>64.9375</v>
      </c>
    </row>
    <row r="23" spans="1:6">
      <c r="A23" s="13" t="s">
        <v>51</v>
      </c>
      <c r="B23" s="51" t="s">
        <v>641</v>
      </c>
      <c r="C23" s="37" t="s">
        <v>243</v>
      </c>
      <c r="D23" s="85" t="s">
        <v>642</v>
      </c>
      <c r="E23" s="1"/>
      <c r="F23" s="28">
        <f t="shared" si="0"/>
        <v>62.875</v>
      </c>
    </row>
    <row r="24" spans="1:6">
      <c r="A24" s="13" t="s">
        <v>52</v>
      </c>
      <c r="B24" s="51" t="s">
        <v>643</v>
      </c>
      <c r="C24" s="37" t="s">
        <v>232</v>
      </c>
      <c r="D24" s="85" t="s">
        <v>644</v>
      </c>
      <c r="E24" s="1"/>
      <c r="F24" s="28">
        <f t="shared" si="0"/>
        <v>60.8125</v>
      </c>
    </row>
    <row r="25" spans="1:6">
      <c r="A25" s="13" t="s">
        <v>53</v>
      </c>
      <c r="B25" s="51" t="s">
        <v>645</v>
      </c>
      <c r="C25" s="37" t="s">
        <v>646</v>
      </c>
      <c r="D25" s="85" t="s">
        <v>647</v>
      </c>
      <c r="E25" s="1"/>
      <c r="F25" s="28">
        <f t="shared" si="0"/>
        <v>58.75</v>
      </c>
    </row>
    <row r="26" spans="1:6">
      <c r="A26" s="13" t="s">
        <v>70</v>
      </c>
      <c r="B26" s="51" t="s">
        <v>648</v>
      </c>
      <c r="C26" s="37" t="s">
        <v>639</v>
      </c>
      <c r="D26" s="85" t="s">
        <v>649</v>
      </c>
      <c r="E26" s="1"/>
      <c r="F26" s="28">
        <f t="shared" si="0"/>
        <v>56.6875</v>
      </c>
    </row>
    <row r="27" spans="1:6">
      <c r="A27" s="13" t="s">
        <v>71</v>
      </c>
      <c r="B27" s="51" t="s">
        <v>650</v>
      </c>
      <c r="C27" s="37" t="s">
        <v>232</v>
      </c>
      <c r="D27" s="85" t="s">
        <v>651</v>
      </c>
      <c r="E27" s="1"/>
      <c r="F27" s="28">
        <f t="shared" si="0"/>
        <v>54.625</v>
      </c>
    </row>
    <row r="28" spans="1:6">
      <c r="A28" s="13" t="s">
        <v>72</v>
      </c>
      <c r="B28" s="51" t="s">
        <v>652</v>
      </c>
      <c r="C28" s="37" t="s">
        <v>653</v>
      </c>
      <c r="D28" s="85" t="s">
        <v>654</v>
      </c>
      <c r="E28" s="1"/>
      <c r="F28" s="28">
        <f t="shared" si="0"/>
        <v>52.5625</v>
      </c>
    </row>
    <row r="29" spans="1:6">
      <c r="A29" s="13" t="s">
        <v>73</v>
      </c>
      <c r="B29" s="51" t="s">
        <v>135</v>
      </c>
      <c r="C29" s="37" t="s">
        <v>288</v>
      </c>
      <c r="D29" s="85" t="s">
        <v>655</v>
      </c>
      <c r="E29" s="1"/>
      <c r="F29" s="28">
        <f t="shared" si="0"/>
        <v>50.5</v>
      </c>
    </row>
    <row r="30" spans="1:6">
      <c r="A30" s="13" t="s">
        <v>74</v>
      </c>
      <c r="B30" s="51" t="s">
        <v>358</v>
      </c>
      <c r="C30" s="37" t="s">
        <v>64</v>
      </c>
      <c r="D30" s="85" t="s">
        <v>656</v>
      </c>
      <c r="E30" s="1"/>
      <c r="F30" s="28">
        <f t="shared" si="0"/>
        <v>48.4375</v>
      </c>
    </row>
    <row r="31" spans="1:6">
      <c r="A31" s="13" t="s">
        <v>75</v>
      </c>
      <c r="B31" s="51" t="s">
        <v>657</v>
      </c>
      <c r="C31" s="37" t="s">
        <v>64</v>
      </c>
      <c r="D31" s="85" t="s">
        <v>658</v>
      </c>
      <c r="E31" s="1"/>
      <c r="F31" s="28">
        <f t="shared" si="0"/>
        <v>46.375</v>
      </c>
    </row>
    <row r="32" spans="1:6">
      <c r="A32" s="13" t="s">
        <v>76</v>
      </c>
      <c r="B32" s="51" t="s">
        <v>659</v>
      </c>
      <c r="C32" s="37" t="s">
        <v>660</v>
      </c>
      <c r="D32" s="85" t="s">
        <v>661</v>
      </c>
      <c r="E32" s="1"/>
      <c r="F32" s="28">
        <f t="shared" si="0"/>
        <v>44.3125</v>
      </c>
    </row>
    <row r="33" spans="1:6">
      <c r="A33" s="13" t="s">
        <v>77</v>
      </c>
      <c r="B33" s="51" t="s">
        <v>350</v>
      </c>
      <c r="C33" s="37" t="s">
        <v>67</v>
      </c>
      <c r="D33" s="85" t="s">
        <v>662</v>
      </c>
      <c r="E33" s="1"/>
      <c r="F33" s="28">
        <f t="shared" si="0"/>
        <v>42.25</v>
      </c>
    </row>
    <row r="34" spans="1:6">
      <c r="A34" s="13" t="s">
        <v>78</v>
      </c>
      <c r="B34" s="51" t="s">
        <v>663</v>
      </c>
      <c r="C34" s="37" t="s">
        <v>664</v>
      </c>
      <c r="D34" s="85" t="s">
        <v>665</v>
      </c>
      <c r="E34" s="1"/>
      <c r="F34" s="28">
        <f t="shared" si="0"/>
        <v>40.1875</v>
      </c>
    </row>
    <row r="35" spans="1:6">
      <c r="A35" s="13" t="s">
        <v>79</v>
      </c>
      <c r="B35" s="51" t="s">
        <v>666</v>
      </c>
      <c r="C35" s="37" t="s">
        <v>606</v>
      </c>
      <c r="D35" s="85" t="s">
        <v>667</v>
      </c>
      <c r="E35" s="1"/>
      <c r="F35" s="28">
        <f t="shared" si="0"/>
        <v>38.125</v>
      </c>
    </row>
    <row r="36" spans="1:6">
      <c r="A36" s="13" t="s">
        <v>80</v>
      </c>
      <c r="B36" s="51" t="s">
        <v>354</v>
      </c>
      <c r="C36" s="37" t="s">
        <v>288</v>
      </c>
      <c r="D36" s="85" t="s">
        <v>668</v>
      </c>
      <c r="E36" s="1"/>
      <c r="F36" s="28">
        <f t="shared" si="0"/>
        <v>36.0625</v>
      </c>
    </row>
    <row r="37" spans="1:6">
      <c r="A37" s="13" t="s">
        <v>81</v>
      </c>
      <c r="B37" s="51" t="s">
        <v>669</v>
      </c>
      <c r="C37" s="37"/>
      <c r="D37" s="85" t="s">
        <v>670</v>
      </c>
      <c r="E37" s="1"/>
      <c r="F37" s="28">
        <f t="shared" si="0"/>
        <v>34</v>
      </c>
    </row>
    <row r="38" spans="1:6">
      <c r="A38" s="13" t="s">
        <v>82</v>
      </c>
      <c r="B38" s="51" t="s">
        <v>671</v>
      </c>
      <c r="C38" s="37" t="s">
        <v>639</v>
      </c>
      <c r="D38" s="85" t="s">
        <v>672</v>
      </c>
      <c r="E38" s="1"/>
      <c r="F38" s="28">
        <f t="shared" si="0"/>
        <v>31.9375</v>
      </c>
    </row>
    <row r="39" spans="1:6">
      <c r="A39" s="13" t="s">
        <v>83</v>
      </c>
      <c r="B39" s="51" t="s">
        <v>673</v>
      </c>
      <c r="C39" s="37" t="s">
        <v>639</v>
      </c>
      <c r="D39" s="85" t="s">
        <v>674</v>
      </c>
      <c r="E39" s="1"/>
      <c r="F39" s="28">
        <f t="shared" si="0"/>
        <v>29.875</v>
      </c>
    </row>
    <row r="40" spans="1:6">
      <c r="A40" s="13" t="s">
        <v>164</v>
      </c>
      <c r="B40" s="51" t="s">
        <v>675</v>
      </c>
      <c r="C40" s="37" t="s">
        <v>676</v>
      </c>
      <c r="D40" s="85" t="s">
        <v>677</v>
      </c>
      <c r="E40" s="1"/>
      <c r="F40" s="28">
        <f t="shared" si="0"/>
        <v>27.8125</v>
      </c>
    </row>
    <row r="41" spans="1:6">
      <c r="A41" s="13" t="s">
        <v>165</v>
      </c>
      <c r="B41" s="51" t="s">
        <v>9</v>
      </c>
      <c r="C41" s="37" t="s">
        <v>67</v>
      </c>
      <c r="D41" s="85" t="s">
        <v>678</v>
      </c>
      <c r="E41" s="1"/>
      <c r="F41" s="28">
        <f t="shared" si="0"/>
        <v>25.75</v>
      </c>
    </row>
    <row r="42" spans="1:6">
      <c r="A42" s="13" t="s">
        <v>166</v>
      </c>
      <c r="B42" s="51" t="s">
        <v>679</v>
      </c>
      <c r="C42" s="37" t="s">
        <v>625</v>
      </c>
      <c r="D42" s="85" t="s">
        <v>680</v>
      </c>
      <c r="E42" s="1"/>
      <c r="F42" s="28">
        <f t="shared" si="0"/>
        <v>23.6875</v>
      </c>
    </row>
    <row r="43" spans="1:6">
      <c r="A43" s="13" t="s">
        <v>167</v>
      </c>
      <c r="B43" s="51" t="s">
        <v>681</v>
      </c>
      <c r="C43" s="37" t="s">
        <v>64</v>
      </c>
      <c r="D43" s="85" t="s">
        <v>682</v>
      </c>
      <c r="E43" s="1"/>
      <c r="F43" s="28">
        <f t="shared" si="0"/>
        <v>21.625</v>
      </c>
    </row>
    <row r="44" spans="1:6">
      <c r="A44" s="13" t="s">
        <v>168</v>
      </c>
      <c r="B44" s="51" t="s">
        <v>683</v>
      </c>
      <c r="C44" s="37" t="s">
        <v>684</v>
      </c>
      <c r="D44" s="85" t="s">
        <v>685</v>
      </c>
      <c r="E44" s="1"/>
      <c r="F44" s="28">
        <f t="shared" si="0"/>
        <v>19.5625</v>
      </c>
    </row>
    <row r="45" spans="1:6">
      <c r="A45" s="13" t="s">
        <v>169</v>
      </c>
      <c r="B45" s="51" t="s">
        <v>686</v>
      </c>
      <c r="C45" s="37"/>
      <c r="D45" s="85" t="s">
        <v>687</v>
      </c>
      <c r="E45" s="1"/>
      <c r="F45" s="28">
        <f t="shared" si="0"/>
        <v>17.5</v>
      </c>
    </row>
    <row r="46" spans="1:6">
      <c r="A46" s="13" t="s">
        <v>170</v>
      </c>
      <c r="B46" s="51" t="s">
        <v>688</v>
      </c>
      <c r="C46" s="37" t="s">
        <v>232</v>
      </c>
      <c r="D46" s="85" t="s">
        <v>689</v>
      </c>
      <c r="E46" s="1"/>
      <c r="F46" s="28">
        <f t="shared" si="0"/>
        <v>15.4375</v>
      </c>
    </row>
    <row r="47" spans="1:6">
      <c r="A47" s="13" t="s">
        <v>171</v>
      </c>
      <c r="B47" s="51" t="s">
        <v>690</v>
      </c>
      <c r="C47" s="37" t="s">
        <v>625</v>
      </c>
      <c r="D47" s="85" t="s">
        <v>691</v>
      </c>
      <c r="E47" s="1"/>
      <c r="F47" s="28">
        <f t="shared" si="0"/>
        <v>13.375</v>
      </c>
    </row>
    <row r="48" spans="1:6">
      <c r="A48" s="13" t="s">
        <v>172</v>
      </c>
      <c r="B48" s="51" t="s">
        <v>692</v>
      </c>
      <c r="C48" s="37"/>
      <c r="D48" s="85" t="s">
        <v>693</v>
      </c>
      <c r="E48" s="1"/>
      <c r="F48" s="28">
        <f t="shared" si="0"/>
        <v>11.3125</v>
      </c>
    </row>
    <row r="49" spans="1:6">
      <c r="A49" s="13" t="s">
        <v>173</v>
      </c>
      <c r="B49" s="51" t="s">
        <v>694</v>
      </c>
      <c r="C49" s="37" t="s">
        <v>646</v>
      </c>
      <c r="D49" s="85" t="s">
        <v>695</v>
      </c>
      <c r="E49" s="1"/>
      <c r="F49" s="28">
        <f t="shared" si="0"/>
        <v>9.25</v>
      </c>
    </row>
    <row r="50" spans="1:6">
      <c r="A50" s="13" t="s">
        <v>174</v>
      </c>
      <c r="B50" s="51" t="s">
        <v>696</v>
      </c>
      <c r="C50" s="37" t="s">
        <v>625</v>
      </c>
      <c r="D50" s="85" t="s">
        <v>697</v>
      </c>
      <c r="E50" s="1"/>
      <c r="F50" s="28">
        <f t="shared" si="0"/>
        <v>7.1875</v>
      </c>
    </row>
    <row r="51" spans="1:6">
      <c r="A51" s="13" t="s">
        <v>175</v>
      </c>
      <c r="B51" s="51" t="s">
        <v>698</v>
      </c>
      <c r="C51" s="37" t="s">
        <v>639</v>
      </c>
      <c r="D51" s="85" t="s">
        <v>699</v>
      </c>
      <c r="E51" s="1"/>
      <c r="F51" s="28">
        <f t="shared" si="0"/>
        <v>5.125</v>
      </c>
    </row>
    <row r="52" spans="1:6">
      <c r="A52" s="13" t="s">
        <v>176</v>
      </c>
      <c r="B52" s="51" t="s">
        <v>700</v>
      </c>
      <c r="C52" s="37" t="s">
        <v>611</v>
      </c>
      <c r="D52" s="85" t="s">
        <v>701</v>
      </c>
      <c r="E52" s="1"/>
      <c r="F52" s="28">
        <f t="shared" si="0"/>
        <v>3.0625</v>
      </c>
    </row>
    <row r="53" spans="1:6">
      <c r="A53" s="13" t="s">
        <v>177</v>
      </c>
      <c r="B53" s="51" t="s">
        <v>702</v>
      </c>
      <c r="C53" s="37" t="s">
        <v>664</v>
      </c>
      <c r="D53" s="85" t="s">
        <v>241</v>
      </c>
      <c r="E53" s="1"/>
      <c r="F53" s="28">
        <f t="shared" si="0"/>
        <v>1</v>
      </c>
    </row>
    <row r="54" spans="1:6">
      <c r="A54" s="3" t="s">
        <v>177</v>
      </c>
      <c r="B54" s="51" t="s">
        <v>703</v>
      </c>
      <c r="C54" s="37" t="s">
        <v>606</v>
      </c>
      <c r="D54" s="85" t="s">
        <v>241</v>
      </c>
      <c r="E54" s="1"/>
      <c r="F54" s="28">
        <v>1</v>
      </c>
    </row>
    <row r="55" spans="1:6">
      <c r="A55" s="13" t="s">
        <v>177</v>
      </c>
      <c r="B55" s="51" t="s">
        <v>704</v>
      </c>
      <c r="C55" s="37" t="s">
        <v>634</v>
      </c>
      <c r="D55" s="85" t="s">
        <v>241</v>
      </c>
      <c r="E55" s="1"/>
      <c r="F55" s="28">
        <v>1</v>
      </c>
    </row>
    <row r="56" spans="1:6">
      <c r="A56" s="3" t="s">
        <v>177</v>
      </c>
      <c r="B56" s="51" t="s">
        <v>705</v>
      </c>
      <c r="C56" s="37" t="s">
        <v>243</v>
      </c>
      <c r="D56" s="85" t="s">
        <v>241</v>
      </c>
      <c r="E56" s="1"/>
      <c r="F56" s="28">
        <v>1</v>
      </c>
    </row>
    <row r="57" spans="1:6">
      <c r="A57" s="13" t="s">
        <v>177</v>
      </c>
      <c r="B57" s="51" t="s">
        <v>373</v>
      </c>
      <c r="C57" s="37" t="s">
        <v>252</v>
      </c>
      <c r="D57" s="85" t="s">
        <v>241</v>
      </c>
      <c r="E57" s="1"/>
      <c r="F57" s="28">
        <v>1</v>
      </c>
    </row>
    <row r="58" spans="1:6">
      <c r="A58" s="64"/>
      <c r="B58" s="58"/>
      <c r="C58" s="87"/>
    </row>
    <row r="59" spans="1:6" ht="19.5" thickBot="1">
      <c r="B59" s="40" t="s">
        <v>706</v>
      </c>
    </row>
    <row r="60" spans="1:6" ht="15.75" thickBot="1">
      <c r="A60" s="5" t="s">
        <v>32</v>
      </c>
      <c r="B60" s="26" t="s">
        <v>61</v>
      </c>
      <c r="C60" s="8" t="s">
        <v>62</v>
      </c>
      <c r="D60" s="47" t="s">
        <v>29</v>
      </c>
      <c r="E60" s="7" t="s">
        <v>84</v>
      </c>
      <c r="F60" s="78" t="s">
        <v>85</v>
      </c>
    </row>
    <row r="61" spans="1:6">
      <c r="A61" s="9" t="s">
        <v>33</v>
      </c>
      <c r="B61" s="52" t="s">
        <v>708</v>
      </c>
      <c r="C61" s="17" t="s">
        <v>611</v>
      </c>
      <c r="D61" s="84" t="s">
        <v>709</v>
      </c>
      <c r="E61" s="2"/>
      <c r="F61" s="67">
        <v>85</v>
      </c>
    </row>
    <row r="62" spans="1:6">
      <c r="A62" s="9" t="s">
        <v>34</v>
      </c>
      <c r="B62" s="51" t="s">
        <v>710</v>
      </c>
      <c r="C62" s="17" t="s">
        <v>625</v>
      </c>
      <c r="D62" s="84" t="s">
        <v>711</v>
      </c>
      <c r="E62" s="2"/>
      <c r="F62" s="67">
        <f>F61-3</f>
        <v>82</v>
      </c>
    </row>
    <row r="63" spans="1:6">
      <c r="A63" s="9" t="s">
        <v>35</v>
      </c>
      <c r="B63" s="51" t="s">
        <v>712</v>
      </c>
      <c r="C63" s="17" t="s">
        <v>664</v>
      </c>
      <c r="D63" s="84" t="s">
        <v>713</v>
      </c>
      <c r="E63" s="2"/>
      <c r="F63" s="67">
        <f t="shared" ref="F63:F89" si="1">F62-3</f>
        <v>79</v>
      </c>
    </row>
    <row r="64" spans="1:6">
      <c r="A64" s="9" t="s">
        <v>36</v>
      </c>
      <c r="B64" s="51" t="s">
        <v>714</v>
      </c>
      <c r="C64" s="17" t="s">
        <v>646</v>
      </c>
      <c r="D64" s="84" t="s">
        <v>715</v>
      </c>
      <c r="E64" s="2"/>
      <c r="F64" s="67">
        <f t="shared" si="1"/>
        <v>76</v>
      </c>
    </row>
    <row r="65" spans="1:6">
      <c r="A65" s="9" t="s">
        <v>37</v>
      </c>
      <c r="B65" s="51" t="s">
        <v>17</v>
      </c>
      <c r="C65" s="17" t="s">
        <v>64</v>
      </c>
      <c r="D65" s="84" t="s">
        <v>226</v>
      </c>
      <c r="E65" s="2"/>
      <c r="F65" s="67">
        <f t="shared" si="1"/>
        <v>73</v>
      </c>
    </row>
    <row r="66" spans="1:6">
      <c r="A66" s="9" t="s">
        <v>38</v>
      </c>
      <c r="B66" s="51" t="s">
        <v>151</v>
      </c>
      <c r="C66" s="17" t="s">
        <v>64</v>
      </c>
      <c r="D66" s="84" t="s">
        <v>716</v>
      </c>
      <c r="E66" s="2"/>
      <c r="F66" s="67">
        <f t="shared" si="1"/>
        <v>70</v>
      </c>
    </row>
    <row r="67" spans="1:6">
      <c r="A67" s="9" t="s">
        <v>39</v>
      </c>
      <c r="B67" s="51" t="s">
        <v>384</v>
      </c>
      <c r="C67" s="17" t="s">
        <v>639</v>
      </c>
      <c r="D67" s="84" t="s">
        <v>717</v>
      </c>
      <c r="E67" s="2"/>
      <c r="F67" s="67">
        <f t="shared" si="1"/>
        <v>67</v>
      </c>
    </row>
    <row r="68" spans="1:6">
      <c r="A68" s="9" t="s">
        <v>40</v>
      </c>
      <c r="B68" s="51" t="s">
        <v>718</v>
      </c>
      <c r="C68" s="17" t="s">
        <v>634</v>
      </c>
      <c r="D68" s="84" t="s">
        <v>719</v>
      </c>
      <c r="E68" s="2"/>
      <c r="F68" s="67">
        <f t="shared" si="1"/>
        <v>64</v>
      </c>
    </row>
    <row r="69" spans="1:6">
      <c r="A69" s="9" t="s">
        <v>41</v>
      </c>
      <c r="B69" s="51" t="s">
        <v>393</v>
      </c>
      <c r="C69" s="17" t="s">
        <v>63</v>
      </c>
      <c r="D69" s="84" t="s">
        <v>720</v>
      </c>
      <c r="E69" s="2"/>
      <c r="F69" s="67">
        <f t="shared" si="1"/>
        <v>61</v>
      </c>
    </row>
    <row r="70" spans="1:6">
      <c r="A70" s="9" t="s">
        <v>42</v>
      </c>
      <c r="B70" s="51" t="s">
        <v>415</v>
      </c>
      <c r="C70" s="17" t="s">
        <v>288</v>
      </c>
      <c r="D70" s="84" t="s">
        <v>721</v>
      </c>
      <c r="E70" s="2"/>
      <c r="F70" s="67">
        <f t="shared" si="1"/>
        <v>58</v>
      </c>
    </row>
    <row r="71" spans="1:6">
      <c r="A71" s="9" t="s">
        <v>43</v>
      </c>
      <c r="B71" s="51" t="s">
        <v>722</v>
      </c>
      <c r="C71" s="17" t="s">
        <v>64</v>
      </c>
      <c r="D71" s="84" t="s">
        <v>723</v>
      </c>
      <c r="E71" s="2"/>
      <c r="F71" s="67">
        <f t="shared" si="1"/>
        <v>55</v>
      </c>
    </row>
    <row r="72" spans="1:6">
      <c r="A72" s="9" t="s">
        <v>44</v>
      </c>
      <c r="B72" s="51" t="s">
        <v>724</v>
      </c>
      <c r="C72" s="4" t="s">
        <v>664</v>
      </c>
      <c r="D72" s="85" t="s">
        <v>725</v>
      </c>
      <c r="E72" s="1"/>
      <c r="F72" s="67">
        <f t="shared" si="1"/>
        <v>52</v>
      </c>
    </row>
    <row r="73" spans="1:6">
      <c r="A73" s="9" t="s">
        <v>45</v>
      </c>
      <c r="B73" s="51" t="s">
        <v>137</v>
      </c>
      <c r="C73" s="4" t="s">
        <v>64</v>
      </c>
      <c r="D73" s="85" t="s">
        <v>726</v>
      </c>
      <c r="E73" s="1"/>
      <c r="F73" s="67">
        <f t="shared" si="1"/>
        <v>49</v>
      </c>
    </row>
    <row r="74" spans="1:6">
      <c r="A74" s="9" t="s">
        <v>46</v>
      </c>
      <c r="B74" s="51" t="s">
        <v>727</v>
      </c>
      <c r="C74" s="4" t="s">
        <v>664</v>
      </c>
      <c r="D74" s="85" t="s">
        <v>728</v>
      </c>
      <c r="E74" s="1"/>
      <c r="F74" s="67">
        <f t="shared" si="1"/>
        <v>46</v>
      </c>
    </row>
    <row r="75" spans="1:6">
      <c r="A75" s="9" t="s">
        <v>47</v>
      </c>
      <c r="B75" s="51" t="s">
        <v>729</v>
      </c>
      <c r="C75" s="4" t="s">
        <v>64</v>
      </c>
      <c r="D75" s="85" t="s">
        <v>730</v>
      </c>
      <c r="E75" s="1"/>
      <c r="F75" s="67">
        <f t="shared" si="1"/>
        <v>43</v>
      </c>
    </row>
    <row r="76" spans="1:6">
      <c r="A76" s="9" t="s">
        <v>48</v>
      </c>
      <c r="B76" s="51" t="s">
        <v>149</v>
      </c>
      <c r="C76" s="4" t="s">
        <v>63</v>
      </c>
      <c r="D76" s="85" t="s">
        <v>731</v>
      </c>
      <c r="E76" s="1"/>
      <c r="F76" s="67">
        <f t="shared" si="1"/>
        <v>40</v>
      </c>
    </row>
    <row r="77" spans="1:6">
      <c r="A77" s="9" t="s">
        <v>49</v>
      </c>
      <c r="B77" s="51" t="s">
        <v>732</v>
      </c>
      <c r="C77" s="4" t="s">
        <v>219</v>
      </c>
      <c r="D77" s="85" t="s">
        <v>733</v>
      </c>
      <c r="E77" s="1"/>
      <c r="F77" s="67">
        <f t="shared" si="1"/>
        <v>37</v>
      </c>
    </row>
    <row r="78" spans="1:6">
      <c r="A78" s="3" t="s">
        <v>50</v>
      </c>
      <c r="B78" s="51" t="s">
        <v>734</v>
      </c>
      <c r="C78" s="4" t="s">
        <v>64</v>
      </c>
      <c r="D78" s="85" t="s">
        <v>735</v>
      </c>
      <c r="E78" s="1"/>
      <c r="F78" s="67">
        <f t="shared" si="1"/>
        <v>34</v>
      </c>
    </row>
    <row r="79" spans="1:6">
      <c r="A79" s="3" t="s">
        <v>51</v>
      </c>
      <c r="B79" s="51" t="s">
        <v>379</v>
      </c>
      <c r="C79" s="4" t="s">
        <v>64</v>
      </c>
      <c r="D79" s="85" t="s">
        <v>736</v>
      </c>
      <c r="E79" s="1"/>
      <c r="F79" s="67">
        <f t="shared" si="1"/>
        <v>31</v>
      </c>
    </row>
    <row r="80" spans="1:6">
      <c r="A80" s="3" t="s">
        <v>52</v>
      </c>
      <c r="B80" s="51" t="s">
        <v>737</v>
      </c>
      <c r="C80" s="4" t="s">
        <v>64</v>
      </c>
      <c r="D80" s="85" t="s">
        <v>738</v>
      </c>
      <c r="E80" s="1"/>
      <c r="F80" s="67">
        <f t="shared" si="1"/>
        <v>28</v>
      </c>
    </row>
    <row r="81" spans="1:6">
      <c r="A81" s="3" t="s">
        <v>53</v>
      </c>
      <c r="B81" s="51" t="s">
        <v>146</v>
      </c>
      <c r="C81" s="4" t="s">
        <v>219</v>
      </c>
      <c r="D81" s="85" t="s">
        <v>739</v>
      </c>
      <c r="E81" s="1"/>
      <c r="F81" s="67">
        <f t="shared" si="1"/>
        <v>25</v>
      </c>
    </row>
    <row r="82" spans="1:6">
      <c r="A82" s="3" t="s">
        <v>70</v>
      </c>
      <c r="B82" s="51" t="s">
        <v>154</v>
      </c>
      <c r="C82" s="37" t="s">
        <v>664</v>
      </c>
      <c r="D82" s="85" t="s">
        <v>740</v>
      </c>
      <c r="E82" s="1"/>
      <c r="F82" s="67">
        <f t="shared" si="1"/>
        <v>22</v>
      </c>
    </row>
    <row r="83" spans="1:6">
      <c r="A83" s="3" t="s">
        <v>71</v>
      </c>
      <c r="B83" s="51" t="s">
        <v>741</v>
      </c>
      <c r="C83" s="37" t="s">
        <v>232</v>
      </c>
      <c r="D83" s="85" t="s">
        <v>742</v>
      </c>
      <c r="E83" s="1"/>
      <c r="F83" s="67">
        <f t="shared" si="1"/>
        <v>19</v>
      </c>
    </row>
    <row r="84" spans="1:6">
      <c r="A84" s="3" t="s">
        <v>72</v>
      </c>
      <c r="B84" s="51" t="s">
        <v>743</v>
      </c>
      <c r="C84" s="37" t="s">
        <v>219</v>
      </c>
      <c r="D84" s="85" t="s">
        <v>744</v>
      </c>
      <c r="E84" s="1"/>
      <c r="F84" s="67">
        <f t="shared" si="1"/>
        <v>16</v>
      </c>
    </row>
    <row r="85" spans="1:6">
      <c r="A85" s="3" t="s">
        <v>73</v>
      </c>
      <c r="B85" s="51" t="s">
        <v>745</v>
      </c>
      <c r="C85" s="4"/>
      <c r="D85" s="85" t="s">
        <v>746</v>
      </c>
      <c r="E85" s="1"/>
      <c r="F85" s="67">
        <f t="shared" si="1"/>
        <v>13</v>
      </c>
    </row>
    <row r="86" spans="1:6">
      <c r="A86" s="3" t="s">
        <v>74</v>
      </c>
      <c r="B86" s="51" t="s">
        <v>747</v>
      </c>
      <c r="C86" s="37" t="s">
        <v>64</v>
      </c>
      <c r="D86" s="85" t="s">
        <v>748</v>
      </c>
      <c r="E86" s="1"/>
      <c r="F86" s="67">
        <f t="shared" si="1"/>
        <v>10</v>
      </c>
    </row>
    <row r="87" spans="1:6">
      <c r="A87" s="3" t="s">
        <v>75</v>
      </c>
      <c r="B87" s="51" t="s">
        <v>749</v>
      </c>
      <c r="C87" s="37" t="s">
        <v>64</v>
      </c>
      <c r="D87" s="85" t="s">
        <v>750</v>
      </c>
      <c r="E87" s="1"/>
      <c r="F87" s="67">
        <f t="shared" si="1"/>
        <v>7</v>
      </c>
    </row>
    <row r="88" spans="1:6">
      <c r="A88" s="3" t="s">
        <v>76</v>
      </c>
      <c r="B88" s="51" t="s">
        <v>751</v>
      </c>
      <c r="C88" s="37" t="s">
        <v>676</v>
      </c>
      <c r="D88" s="85" t="s">
        <v>752</v>
      </c>
      <c r="E88" s="1"/>
      <c r="F88" s="67">
        <f t="shared" si="1"/>
        <v>4</v>
      </c>
    </row>
    <row r="89" spans="1:6">
      <c r="A89" s="3" t="s">
        <v>77</v>
      </c>
      <c r="B89" s="51" t="s">
        <v>753</v>
      </c>
      <c r="C89" s="37" t="s">
        <v>232</v>
      </c>
      <c r="D89" s="85" t="s">
        <v>241</v>
      </c>
      <c r="E89" s="1"/>
      <c r="F89" s="67">
        <f t="shared" si="1"/>
        <v>1</v>
      </c>
    </row>
    <row r="90" spans="1:6">
      <c r="A90" s="3" t="s">
        <v>77</v>
      </c>
      <c r="B90" s="51" t="s">
        <v>754</v>
      </c>
      <c r="C90" s="37" t="s">
        <v>232</v>
      </c>
      <c r="D90" s="85" t="s">
        <v>241</v>
      </c>
      <c r="E90" s="1"/>
      <c r="F90" s="67">
        <v>1</v>
      </c>
    </row>
    <row r="91" spans="1:6">
      <c r="A91" s="3" t="s">
        <v>77</v>
      </c>
      <c r="B91" s="51" t="s">
        <v>755</v>
      </c>
      <c r="C91" s="37" t="s">
        <v>64</v>
      </c>
      <c r="D91" s="85" t="s">
        <v>241</v>
      </c>
      <c r="E91" s="1"/>
      <c r="F91" s="28">
        <v>1</v>
      </c>
    </row>
    <row r="92" spans="1:6">
      <c r="A92" s="3" t="s">
        <v>77</v>
      </c>
      <c r="B92" s="51" t="s">
        <v>390</v>
      </c>
      <c r="C92" s="37" t="s">
        <v>219</v>
      </c>
      <c r="D92" s="85" t="s">
        <v>241</v>
      </c>
      <c r="E92" s="1"/>
      <c r="F92" s="28">
        <v>1</v>
      </c>
    </row>
    <row r="93" spans="1:6">
      <c r="A93" s="3" t="s">
        <v>77</v>
      </c>
      <c r="B93" s="51" t="s">
        <v>159</v>
      </c>
      <c r="C93" s="37" t="s">
        <v>64</v>
      </c>
      <c r="D93" s="85" t="s">
        <v>241</v>
      </c>
      <c r="E93" s="1"/>
      <c r="F93" s="28">
        <v>1</v>
      </c>
    </row>
    <row r="94" spans="1:6">
      <c r="A94" s="3" t="s">
        <v>77</v>
      </c>
      <c r="B94" s="51" t="s">
        <v>756</v>
      </c>
      <c r="C94" s="37" t="s">
        <v>63</v>
      </c>
      <c r="D94" s="85" t="s">
        <v>241</v>
      </c>
      <c r="E94" s="1"/>
      <c r="F94" s="28">
        <v>1</v>
      </c>
    </row>
    <row r="95" spans="1:6">
      <c r="A95" s="3" t="s">
        <v>77</v>
      </c>
      <c r="B95" s="51" t="s">
        <v>412</v>
      </c>
      <c r="C95" s="37" t="s">
        <v>64</v>
      </c>
      <c r="D95" s="85" t="s">
        <v>241</v>
      </c>
      <c r="E95" s="1"/>
      <c r="F95" s="28">
        <v>1</v>
      </c>
    </row>
    <row r="96" spans="1:6">
      <c r="A96" s="3" t="s">
        <v>77</v>
      </c>
      <c r="B96" s="51" t="s">
        <v>757</v>
      </c>
      <c r="C96" s="37" t="s">
        <v>684</v>
      </c>
      <c r="D96" s="85" t="s">
        <v>241</v>
      </c>
      <c r="E96" s="1"/>
      <c r="F96" s="28">
        <v>1</v>
      </c>
    </row>
    <row r="97" spans="1:6">
      <c r="A97" s="3" t="s">
        <v>77</v>
      </c>
      <c r="B97" s="51" t="s">
        <v>758</v>
      </c>
      <c r="C97" s="37" t="s">
        <v>232</v>
      </c>
      <c r="D97" s="85" t="s">
        <v>241</v>
      </c>
      <c r="E97" s="1"/>
      <c r="F97" s="28">
        <v>1</v>
      </c>
    </row>
    <row r="98" spans="1:6">
      <c r="B98" s="58"/>
      <c r="C98" s="87"/>
    </row>
    <row r="99" spans="1:6" ht="19.5" thickBot="1">
      <c r="B99" s="57" t="s">
        <v>707</v>
      </c>
    </row>
    <row r="100" spans="1:6" ht="15.75" thickBot="1">
      <c r="A100" s="5" t="s">
        <v>32</v>
      </c>
      <c r="B100" s="26" t="s">
        <v>61</v>
      </c>
      <c r="C100" s="8" t="s">
        <v>62</v>
      </c>
      <c r="D100" s="46" t="s">
        <v>29</v>
      </c>
      <c r="E100" s="7" t="s">
        <v>84</v>
      </c>
      <c r="F100" s="78" t="s">
        <v>85</v>
      </c>
    </row>
    <row r="101" spans="1:6">
      <c r="A101" s="9" t="s">
        <v>33</v>
      </c>
      <c r="B101" s="59" t="s">
        <v>759</v>
      </c>
      <c r="C101" s="17" t="s">
        <v>606</v>
      </c>
      <c r="D101" s="84" t="s">
        <v>578</v>
      </c>
      <c r="E101" s="2"/>
      <c r="F101" s="67">
        <v>85</v>
      </c>
    </row>
    <row r="102" spans="1:6">
      <c r="A102" s="9" t="s">
        <v>34</v>
      </c>
      <c r="B102" s="58" t="s">
        <v>760</v>
      </c>
      <c r="C102" s="17" t="s">
        <v>761</v>
      </c>
      <c r="D102" s="84" t="s">
        <v>762</v>
      </c>
      <c r="E102" s="2"/>
      <c r="F102" s="67">
        <f>F101-1.787234</f>
        <v>83.212766000000002</v>
      </c>
    </row>
    <row r="103" spans="1:6">
      <c r="A103" s="9" t="s">
        <v>35</v>
      </c>
      <c r="B103" s="51" t="s">
        <v>763</v>
      </c>
      <c r="C103" s="17" t="s">
        <v>764</v>
      </c>
      <c r="D103" s="84" t="s">
        <v>765</v>
      </c>
      <c r="E103" s="2"/>
      <c r="F103" s="67">
        <f t="shared" ref="F103:F147" si="2">F102-1.787234</f>
        <v>81.425532000000004</v>
      </c>
    </row>
    <row r="104" spans="1:6">
      <c r="A104" s="9" t="s">
        <v>36</v>
      </c>
      <c r="B104" s="51" t="s">
        <v>766</v>
      </c>
      <c r="C104" s="17" t="s">
        <v>243</v>
      </c>
      <c r="D104" s="84" t="s">
        <v>767</v>
      </c>
      <c r="E104" s="2"/>
      <c r="F104" s="67">
        <f t="shared" si="2"/>
        <v>79.638298000000006</v>
      </c>
    </row>
    <row r="105" spans="1:6">
      <c r="A105" s="9" t="s">
        <v>37</v>
      </c>
      <c r="B105" s="51" t="s">
        <v>768</v>
      </c>
      <c r="C105" s="17" t="s">
        <v>232</v>
      </c>
      <c r="D105" s="84" t="s">
        <v>769</v>
      </c>
      <c r="E105" s="2"/>
      <c r="F105" s="67">
        <f t="shared" si="2"/>
        <v>77.851064000000008</v>
      </c>
    </row>
    <row r="106" spans="1:6">
      <c r="A106" s="9" t="s">
        <v>38</v>
      </c>
      <c r="B106" s="51" t="s">
        <v>155</v>
      </c>
      <c r="C106" s="17" t="s">
        <v>91</v>
      </c>
      <c r="D106" s="84" t="s">
        <v>770</v>
      </c>
      <c r="E106" s="2"/>
      <c r="F106" s="67">
        <f t="shared" si="2"/>
        <v>76.06383000000001</v>
      </c>
    </row>
    <row r="107" spans="1:6">
      <c r="A107" s="9" t="s">
        <v>39</v>
      </c>
      <c r="B107" s="51" t="s">
        <v>771</v>
      </c>
      <c r="C107" s="17" t="s">
        <v>288</v>
      </c>
      <c r="D107" s="84" t="s">
        <v>772</v>
      </c>
      <c r="E107" s="2"/>
      <c r="F107" s="67">
        <f t="shared" si="2"/>
        <v>74.276596000000012</v>
      </c>
    </row>
    <row r="108" spans="1:6">
      <c r="A108" s="9" t="s">
        <v>40</v>
      </c>
      <c r="B108" s="51" t="s">
        <v>365</v>
      </c>
      <c r="C108" s="17" t="s">
        <v>63</v>
      </c>
      <c r="D108" s="84" t="s">
        <v>773</v>
      </c>
      <c r="E108" s="2"/>
      <c r="F108" s="67">
        <f t="shared" si="2"/>
        <v>72.489362000000014</v>
      </c>
    </row>
    <row r="109" spans="1:6">
      <c r="A109" s="9" t="s">
        <v>41</v>
      </c>
      <c r="B109" s="51" t="s">
        <v>774</v>
      </c>
      <c r="C109" s="17"/>
      <c r="D109" s="84" t="s">
        <v>775</v>
      </c>
      <c r="E109" s="2"/>
      <c r="F109" s="67">
        <f t="shared" si="2"/>
        <v>70.702128000000016</v>
      </c>
    </row>
    <row r="110" spans="1:6">
      <c r="A110" s="9" t="s">
        <v>42</v>
      </c>
      <c r="B110" s="51" t="s">
        <v>776</v>
      </c>
      <c r="C110" s="17" t="s">
        <v>232</v>
      </c>
      <c r="D110" s="84" t="s">
        <v>777</v>
      </c>
      <c r="E110" s="2"/>
      <c r="F110" s="67">
        <f t="shared" si="2"/>
        <v>68.914894000000018</v>
      </c>
    </row>
    <row r="111" spans="1:6">
      <c r="A111" s="9" t="s">
        <v>43</v>
      </c>
      <c r="B111" s="51" t="s">
        <v>778</v>
      </c>
      <c r="C111" s="17" t="s">
        <v>761</v>
      </c>
      <c r="D111" s="84" t="s">
        <v>779</v>
      </c>
      <c r="E111" s="2"/>
      <c r="F111" s="67">
        <f t="shared" si="2"/>
        <v>67.12766000000002</v>
      </c>
    </row>
    <row r="112" spans="1:6">
      <c r="A112" s="9" t="s">
        <v>44</v>
      </c>
      <c r="B112" s="51" t="s">
        <v>780</v>
      </c>
      <c r="C112" s="17" t="s">
        <v>781</v>
      </c>
      <c r="D112" s="84" t="s">
        <v>782</v>
      </c>
      <c r="E112" s="2"/>
      <c r="F112" s="67">
        <f t="shared" si="2"/>
        <v>65.340426000000022</v>
      </c>
    </row>
    <row r="113" spans="1:6">
      <c r="A113" s="3" t="s">
        <v>45</v>
      </c>
      <c r="B113" s="51" t="s">
        <v>394</v>
      </c>
      <c r="C113" s="4" t="s">
        <v>288</v>
      </c>
      <c r="D113" s="85" t="s">
        <v>783</v>
      </c>
      <c r="E113" s="1"/>
      <c r="F113" s="67">
        <f t="shared" si="2"/>
        <v>63.553192000000024</v>
      </c>
    </row>
    <row r="114" spans="1:6">
      <c r="A114" s="3" t="s">
        <v>46</v>
      </c>
      <c r="B114" s="51" t="s">
        <v>784</v>
      </c>
      <c r="C114" s="37" t="s">
        <v>646</v>
      </c>
      <c r="D114" s="85" t="s">
        <v>785</v>
      </c>
      <c r="E114" s="1"/>
      <c r="F114" s="67">
        <f t="shared" si="2"/>
        <v>61.765958000000026</v>
      </c>
    </row>
    <row r="115" spans="1:6">
      <c r="A115" s="3" t="s">
        <v>47</v>
      </c>
      <c r="B115" s="51" t="s">
        <v>786</v>
      </c>
      <c r="C115" s="37" t="s">
        <v>625</v>
      </c>
      <c r="D115" s="85" t="s">
        <v>787</v>
      </c>
      <c r="E115" s="1"/>
      <c r="F115" s="67">
        <f t="shared" si="2"/>
        <v>59.978724000000028</v>
      </c>
    </row>
    <row r="116" spans="1:6">
      <c r="A116" s="3" t="s">
        <v>48</v>
      </c>
      <c r="B116" s="51" t="s">
        <v>788</v>
      </c>
      <c r="C116" s="37" t="s">
        <v>243</v>
      </c>
      <c r="D116" s="85" t="s">
        <v>789</v>
      </c>
      <c r="E116" s="1"/>
      <c r="F116" s="67">
        <f t="shared" si="2"/>
        <v>58.19149000000003</v>
      </c>
    </row>
    <row r="117" spans="1:6">
      <c r="A117" s="3" t="s">
        <v>49</v>
      </c>
      <c r="B117" s="51" t="s">
        <v>790</v>
      </c>
      <c r="C117" s="37" t="s">
        <v>611</v>
      </c>
      <c r="D117" s="85" t="s">
        <v>233</v>
      </c>
      <c r="E117" s="1"/>
      <c r="F117" s="67">
        <f t="shared" si="2"/>
        <v>56.404256000000032</v>
      </c>
    </row>
    <row r="118" spans="1:6">
      <c r="A118" s="3" t="s">
        <v>50</v>
      </c>
      <c r="B118" s="51" t="s">
        <v>791</v>
      </c>
      <c r="C118" s="37" t="s">
        <v>232</v>
      </c>
      <c r="D118" s="85" t="s">
        <v>792</v>
      </c>
      <c r="E118" s="1"/>
      <c r="F118" s="67">
        <f t="shared" si="2"/>
        <v>54.617022000000034</v>
      </c>
    </row>
    <row r="119" spans="1:6">
      <c r="A119" s="3" t="s">
        <v>51</v>
      </c>
      <c r="B119" s="51" t="s">
        <v>793</v>
      </c>
      <c r="C119" s="37" t="s">
        <v>684</v>
      </c>
      <c r="D119" s="85" t="s">
        <v>794</v>
      </c>
      <c r="E119" s="1"/>
      <c r="F119" s="67">
        <f t="shared" si="2"/>
        <v>52.829788000000036</v>
      </c>
    </row>
    <row r="120" spans="1:6">
      <c r="A120" s="3" t="s">
        <v>52</v>
      </c>
      <c r="B120" s="51" t="s">
        <v>795</v>
      </c>
      <c r="C120" s="37" t="s">
        <v>206</v>
      </c>
      <c r="D120" s="85" t="s">
        <v>796</v>
      </c>
      <c r="E120" s="1"/>
      <c r="F120" s="67">
        <f t="shared" si="2"/>
        <v>51.042554000000038</v>
      </c>
    </row>
    <row r="121" spans="1:6">
      <c r="A121" s="3" t="s">
        <v>53</v>
      </c>
      <c r="B121" s="51" t="s">
        <v>797</v>
      </c>
      <c r="C121" s="37" t="s">
        <v>232</v>
      </c>
      <c r="D121" s="85" t="s">
        <v>798</v>
      </c>
      <c r="E121" s="1"/>
      <c r="F121" s="67">
        <f t="shared" si="2"/>
        <v>49.25532000000004</v>
      </c>
    </row>
    <row r="122" spans="1:6">
      <c r="A122" s="3" t="s">
        <v>70</v>
      </c>
      <c r="B122" s="51" t="s">
        <v>6</v>
      </c>
      <c r="C122" s="37" t="s">
        <v>66</v>
      </c>
      <c r="D122" s="85" t="s">
        <v>799</v>
      </c>
      <c r="E122" s="1"/>
      <c r="F122" s="67">
        <f t="shared" si="2"/>
        <v>47.468086000000042</v>
      </c>
    </row>
    <row r="123" spans="1:6">
      <c r="A123" s="3" t="s">
        <v>71</v>
      </c>
      <c r="B123" s="51" t="s">
        <v>800</v>
      </c>
      <c r="C123" s="37" t="s">
        <v>653</v>
      </c>
      <c r="D123" s="85" t="s">
        <v>801</v>
      </c>
      <c r="E123" s="1"/>
      <c r="F123" s="67">
        <f t="shared" si="2"/>
        <v>45.680852000000044</v>
      </c>
    </row>
    <row r="124" spans="1:6">
      <c r="A124" s="3" t="s">
        <v>72</v>
      </c>
      <c r="B124" s="51" t="s">
        <v>802</v>
      </c>
      <c r="C124" s="37" t="s">
        <v>803</v>
      </c>
      <c r="D124" s="85" t="s">
        <v>804</v>
      </c>
      <c r="E124" s="1"/>
      <c r="F124" s="67">
        <f t="shared" si="2"/>
        <v>43.893618000000046</v>
      </c>
    </row>
    <row r="125" spans="1:6">
      <c r="A125" s="3" t="s">
        <v>73</v>
      </c>
      <c r="B125" s="51" t="s">
        <v>805</v>
      </c>
      <c r="C125" s="37" t="s">
        <v>806</v>
      </c>
      <c r="D125" s="85" t="s">
        <v>807</v>
      </c>
      <c r="E125" s="1"/>
      <c r="F125" s="67">
        <f t="shared" si="2"/>
        <v>42.106384000000048</v>
      </c>
    </row>
    <row r="126" spans="1:6">
      <c r="A126" s="3" t="s">
        <v>74</v>
      </c>
      <c r="B126" s="51" t="s">
        <v>808</v>
      </c>
      <c r="C126" s="37" t="s">
        <v>243</v>
      </c>
      <c r="D126" s="85" t="s">
        <v>809</v>
      </c>
      <c r="E126" s="1"/>
      <c r="F126" s="67">
        <f t="shared" si="2"/>
        <v>40.31915000000005</v>
      </c>
    </row>
    <row r="127" spans="1:6">
      <c r="A127" s="3" t="s">
        <v>75</v>
      </c>
      <c r="B127" s="51" t="s">
        <v>810</v>
      </c>
      <c r="C127" s="37" t="s">
        <v>66</v>
      </c>
      <c r="D127" s="85" t="s">
        <v>811</v>
      </c>
      <c r="E127" s="1"/>
      <c r="F127" s="67">
        <f t="shared" si="2"/>
        <v>38.531916000000052</v>
      </c>
    </row>
    <row r="128" spans="1:6">
      <c r="A128" s="3" t="s">
        <v>76</v>
      </c>
      <c r="B128" s="51" t="s">
        <v>812</v>
      </c>
      <c r="C128" s="37" t="s">
        <v>619</v>
      </c>
      <c r="D128" s="85" t="s">
        <v>813</v>
      </c>
      <c r="E128" s="1"/>
      <c r="F128" s="67">
        <f t="shared" si="2"/>
        <v>36.744682000000054</v>
      </c>
    </row>
    <row r="129" spans="1:6">
      <c r="A129" s="3" t="s">
        <v>77</v>
      </c>
      <c r="B129" s="51" t="s">
        <v>814</v>
      </c>
      <c r="C129" s="37" t="s">
        <v>803</v>
      </c>
      <c r="D129" s="85" t="s">
        <v>815</v>
      </c>
      <c r="E129" s="1"/>
      <c r="F129" s="67">
        <f t="shared" si="2"/>
        <v>34.957448000000056</v>
      </c>
    </row>
    <row r="130" spans="1:6">
      <c r="A130" s="3" t="s">
        <v>78</v>
      </c>
      <c r="B130" s="51" t="s">
        <v>399</v>
      </c>
      <c r="C130" s="37" t="s">
        <v>63</v>
      </c>
      <c r="D130" s="85" t="s">
        <v>816</v>
      </c>
      <c r="E130" s="1"/>
      <c r="F130" s="67">
        <f t="shared" si="2"/>
        <v>33.170214000000058</v>
      </c>
    </row>
    <row r="131" spans="1:6">
      <c r="A131" s="3" t="s">
        <v>79</v>
      </c>
      <c r="B131" s="51" t="s">
        <v>817</v>
      </c>
      <c r="C131" s="37" t="s">
        <v>653</v>
      </c>
      <c r="D131" s="85" t="s">
        <v>818</v>
      </c>
      <c r="E131" s="1"/>
      <c r="F131" s="67">
        <f t="shared" si="2"/>
        <v>31.382980000000057</v>
      </c>
    </row>
    <row r="132" spans="1:6">
      <c r="A132" s="3" t="s">
        <v>80</v>
      </c>
      <c r="B132" s="51" t="s">
        <v>819</v>
      </c>
      <c r="C132" s="37" t="s">
        <v>619</v>
      </c>
      <c r="D132" s="85" t="s">
        <v>820</v>
      </c>
      <c r="E132" s="1"/>
      <c r="F132" s="67">
        <f t="shared" si="2"/>
        <v>29.595746000000055</v>
      </c>
    </row>
    <row r="133" spans="1:6">
      <c r="A133" s="3" t="s">
        <v>81</v>
      </c>
      <c r="B133" s="51" t="s">
        <v>821</v>
      </c>
      <c r="C133" s="37" t="s">
        <v>646</v>
      </c>
      <c r="D133" s="85" t="s">
        <v>822</v>
      </c>
      <c r="E133" s="1"/>
      <c r="F133" s="67">
        <f t="shared" si="2"/>
        <v>27.808512000000054</v>
      </c>
    </row>
    <row r="134" spans="1:6">
      <c r="A134" s="3" t="s">
        <v>82</v>
      </c>
      <c r="B134" s="51" t="s">
        <v>823</v>
      </c>
      <c r="C134" s="37"/>
      <c r="D134" s="85" t="s">
        <v>824</v>
      </c>
      <c r="E134" s="1"/>
      <c r="F134" s="67">
        <f t="shared" si="2"/>
        <v>26.021278000000052</v>
      </c>
    </row>
    <row r="135" spans="1:6">
      <c r="A135" s="3" t="s">
        <v>83</v>
      </c>
      <c r="B135" s="51" t="s">
        <v>825</v>
      </c>
      <c r="C135" s="37" t="s">
        <v>619</v>
      </c>
      <c r="D135" s="85" t="s">
        <v>826</v>
      </c>
      <c r="E135" s="1"/>
      <c r="F135" s="67">
        <f t="shared" si="2"/>
        <v>24.234044000000051</v>
      </c>
    </row>
    <row r="136" spans="1:6">
      <c r="A136" s="3" t="s">
        <v>164</v>
      </c>
      <c r="B136" s="51" t="s">
        <v>827</v>
      </c>
      <c r="C136" s="37" t="s">
        <v>625</v>
      </c>
      <c r="D136" s="85" t="s">
        <v>828</v>
      </c>
      <c r="E136" s="1"/>
      <c r="F136" s="67">
        <f t="shared" si="2"/>
        <v>22.446810000000049</v>
      </c>
    </row>
    <row r="137" spans="1:6">
      <c r="A137" s="3" t="s">
        <v>165</v>
      </c>
      <c r="B137" s="51" t="s">
        <v>830</v>
      </c>
      <c r="C137" s="37" t="s">
        <v>232</v>
      </c>
      <c r="D137" s="85" t="s">
        <v>829</v>
      </c>
      <c r="E137" s="1"/>
      <c r="F137" s="67">
        <f t="shared" si="2"/>
        <v>20.659576000000047</v>
      </c>
    </row>
    <row r="138" spans="1:6">
      <c r="A138" s="3" t="s">
        <v>166</v>
      </c>
      <c r="B138" s="51" t="s">
        <v>5</v>
      </c>
      <c r="C138" s="37" t="s">
        <v>66</v>
      </c>
      <c r="D138" s="85" t="s">
        <v>831</v>
      </c>
      <c r="E138" s="1"/>
      <c r="F138" s="67">
        <f t="shared" si="2"/>
        <v>18.872342000000046</v>
      </c>
    </row>
    <row r="139" spans="1:6">
      <c r="A139" s="3" t="s">
        <v>167</v>
      </c>
      <c r="B139" s="51" t="s">
        <v>832</v>
      </c>
      <c r="C139" s="37" t="s">
        <v>232</v>
      </c>
      <c r="D139" s="85" t="s">
        <v>833</v>
      </c>
      <c r="E139" s="1"/>
      <c r="F139" s="67">
        <f t="shared" si="2"/>
        <v>17.085108000000044</v>
      </c>
    </row>
    <row r="140" spans="1:6">
      <c r="A140" s="3" t="s">
        <v>168</v>
      </c>
      <c r="B140" s="51" t="s">
        <v>834</v>
      </c>
      <c r="C140" s="37" t="s">
        <v>243</v>
      </c>
      <c r="D140" s="85" t="s">
        <v>835</v>
      </c>
      <c r="E140" s="1"/>
      <c r="F140" s="67">
        <f t="shared" si="2"/>
        <v>15.297874000000045</v>
      </c>
    </row>
    <row r="141" spans="1:6">
      <c r="A141" s="3" t="s">
        <v>169</v>
      </c>
      <c r="B141" s="51" t="s">
        <v>836</v>
      </c>
      <c r="C141" s="37"/>
      <c r="D141" s="85" t="s">
        <v>837</v>
      </c>
      <c r="E141" s="1"/>
      <c r="F141" s="67">
        <f t="shared" si="2"/>
        <v>13.510640000000045</v>
      </c>
    </row>
    <row r="142" spans="1:6">
      <c r="A142" s="3" t="s">
        <v>170</v>
      </c>
      <c r="B142" s="51" t="s">
        <v>838</v>
      </c>
      <c r="C142" s="37" t="s">
        <v>839</v>
      </c>
      <c r="D142" s="85" t="s">
        <v>840</v>
      </c>
      <c r="E142" s="1"/>
      <c r="F142" s="67">
        <f t="shared" si="2"/>
        <v>11.723406000000045</v>
      </c>
    </row>
    <row r="143" spans="1:6">
      <c r="A143" s="3" t="s">
        <v>171</v>
      </c>
      <c r="B143" s="51" t="s">
        <v>841</v>
      </c>
      <c r="C143" s="37" t="s">
        <v>842</v>
      </c>
      <c r="D143" s="85" t="s">
        <v>843</v>
      </c>
      <c r="E143" s="1"/>
      <c r="F143" s="67">
        <f t="shared" si="2"/>
        <v>9.9361720000000453</v>
      </c>
    </row>
    <row r="144" spans="1:6">
      <c r="A144" s="3" t="s">
        <v>172</v>
      </c>
      <c r="B144" s="51" t="s">
        <v>845</v>
      </c>
      <c r="C144" s="37" t="s">
        <v>653</v>
      </c>
      <c r="D144" s="85" t="s">
        <v>844</v>
      </c>
      <c r="E144" s="1"/>
      <c r="F144" s="67">
        <f t="shared" si="2"/>
        <v>8.1489380000000455</v>
      </c>
    </row>
    <row r="145" spans="1:6">
      <c r="A145" s="3" t="s">
        <v>173</v>
      </c>
      <c r="B145" s="51" t="s">
        <v>846</v>
      </c>
      <c r="C145" s="37" t="s">
        <v>625</v>
      </c>
      <c r="D145" s="85" t="s">
        <v>847</v>
      </c>
      <c r="E145" s="1"/>
      <c r="F145" s="67">
        <f t="shared" si="2"/>
        <v>6.3617040000000458</v>
      </c>
    </row>
    <row r="146" spans="1:6">
      <c r="A146" s="3" t="s">
        <v>174</v>
      </c>
      <c r="B146" s="51" t="s">
        <v>838</v>
      </c>
      <c r="C146" s="37" t="s">
        <v>839</v>
      </c>
      <c r="D146" s="85" t="s">
        <v>848</v>
      </c>
      <c r="E146" s="1"/>
      <c r="F146" s="67">
        <f t="shared" si="2"/>
        <v>4.574470000000046</v>
      </c>
    </row>
    <row r="147" spans="1:6">
      <c r="A147" s="3" t="s">
        <v>175</v>
      </c>
      <c r="B147" s="51" t="s">
        <v>849</v>
      </c>
      <c r="C147" s="37" t="s">
        <v>232</v>
      </c>
      <c r="D147" s="85" t="s">
        <v>850</v>
      </c>
      <c r="E147" s="1"/>
      <c r="F147" s="67">
        <f t="shared" si="2"/>
        <v>2.7872360000000462</v>
      </c>
    </row>
    <row r="148" spans="1:6">
      <c r="A148" s="3" t="s">
        <v>176</v>
      </c>
      <c r="B148" s="51" t="s">
        <v>851</v>
      </c>
      <c r="C148" s="37" t="s">
        <v>232</v>
      </c>
      <c r="D148" s="85" t="s">
        <v>241</v>
      </c>
      <c r="E148" s="1"/>
      <c r="F148" s="28">
        <v>1</v>
      </c>
    </row>
    <row r="149" spans="1:6">
      <c r="A149" s="3" t="s">
        <v>176</v>
      </c>
      <c r="B149" s="51" t="s">
        <v>852</v>
      </c>
      <c r="C149" s="37" t="s">
        <v>232</v>
      </c>
      <c r="D149" s="85" t="s">
        <v>241</v>
      </c>
      <c r="E149" s="1"/>
      <c r="F149" s="28">
        <v>1</v>
      </c>
    </row>
    <row r="150" spans="1:6">
      <c r="A150" s="3" t="s">
        <v>176</v>
      </c>
      <c r="B150" s="51" t="s">
        <v>853</v>
      </c>
      <c r="C150" s="37" t="s">
        <v>243</v>
      </c>
      <c r="D150" s="85" t="s">
        <v>241</v>
      </c>
      <c r="E150" s="1"/>
      <c r="F150" s="28">
        <v>1</v>
      </c>
    </row>
    <row r="151" spans="1:6" ht="15" customHeight="1">
      <c r="A151" s="3" t="s">
        <v>176</v>
      </c>
      <c r="B151" s="51" t="s">
        <v>854</v>
      </c>
      <c r="C151" s="37" t="s">
        <v>243</v>
      </c>
      <c r="D151" s="85" t="s">
        <v>241</v>
      </c>
      <c r="E151" s="1"/>
      <c r="F151" s="28">
        <v>1</v>
      </c>
    </row>
    <row r="153" spans="1:6" ht="19.5" thickBot="1">
      <c r="B153" s="57" t="s">
        <v>855</v>
      </c>
    </row>
    <row r="154" spans="1:6" ht="15.75" thickBot="1">
      <c r="A154" s="5" t="s">
        <v>32</v>
      </c>
      <c r="B154" s="26" t="s">
        <v>61</v>
      </c>
      <c r="C154" s="8" t="s">
        <v>62</v>
      </c>
      <c r="D154" s="46" t="s">
        <v>29</v>
      </c>
      <c r="E154" s="7" t="s">
        <v>84</v>
      </c>
      <c r="F154" s="78" t="s">
        <v>85</v>
      </c>
    </row>
    <row r="155" spans="1:6">
      <c r="A155" s="9" t="s">
        <v>33</v>
      </c>
      <c r="B155" s="59" t="s">
        <v>856</v>
      </c>
      <c r="C155" s="17" t="s">
        <v>611</v>
      </c>
      <c r="D155" s="84" t="s">
        <v>857</v>
      </c>
      <c r="E155" s="2"/>
      <c r="F155" s="67">
        <v>70</v>
      </c>
    </row>
    <row r="156" spans="1:6">
      <c r="A156" s="9" t="s">
        <v>34</v>
      </c>
      <c r="B156" s="58" t="s">
        <v>858</v>
      </c>
      <c r="C156" s="17" t="s">
        <v>764</v>
      </c>
      <c r="D156" s="84" t="s">
        <v>859</v>
      </c>
      <c r="E156" s="2"/>
      <c r="F156" s="67">
        <f>F155-2.3</f>
        <v>67.7</v>
      </c>
    </row>
    <row r="157" spans="1:6">
      <c r="A157" s="9" t="s">
        <v>35</v>
      </c>
      <c r="B157" s="51" t="s">
        <v>860</v>
      </c>
      <c r="C157" s="17" t="s">
        <v>243</v>
      </c>
      <c r="D157" s="84" t="s">
        <v>861</v>
      </c>
      <c r="E157" s="2"/>
      <c r="F157" s="67">
        <f t="shared" ref="F157:F185" si="3">F156-2.3</f>
        <v>65.400000000000006</v>
      </c>
    </row>
    <row r="158" spans="1:6">
      <c r="A158" s="9" t="s">
        <v>36</v>
      </c>
      <c r="B158" s="51" t="s">
        <v>862</v>
      </c>
      <c r="C158" s="17" t="s">
        <v>243</v>
      </c>
      <c r="D158" s="84" t="s">
        <v>863</v>
      </c>
      <c r="E158" s="2"/>
      <c r="F158" s="67">
        <f t="shared" si="3"/>
        <v>63.100000000000009</v>
      </c>
    </row>
    <row r="159" spans="1:6">
      <c r="A159" s="9" t="s">
        <v>37</v>
      </c>
      <c r="B159" s="51" t="s">
        <v>397</v>
      </c>
      <c r="C159" s="17" t="s">
        <v>206</v>
      </c>
      <c r="D159" s="84" t="s">
        <v>864</v>
      </c>
      <c r="E159" s="2"/>
      <c r="F159" s="67">
        <f t="shared" si="3"/>
        <v>60.800000000000011</v>
      </c>
    </row>
    <row r="160" spans="1:6">
      <c r="A160" s="9" t="s">
        <v>38</v>
      </c>
      <c r="B160" s="51" t="s">
        <v>563</v>
      </c>
      <c r="C160" s="17" t="s">
        <v>219</v>
      </c>
      <c r="D160" s="84" t="s">
        <v>865</v>
      </c>
      <c r="E160" s="2"/>
      <c r="F160" s="67">
        <f t="shared" si="3"/>
        <v>58.500000000000014</v>
      </c>
    </row>
    <row r="161" spans="1:6">
      <c r="A161" s="9" t="s">
        <v>39</v>
      </c>
      <c r="B161" s="51" t="s">
        <v>866</v>
      </c>
      <c r="C161" s="17" t="s">
        <v>206</v>
      </c>
      <c r="D161" s="84" t="s">
        <v>867</v>
      </c>
      <c r="E161" s="2"/>
      <c r="F161" s="67">
        <f t="shared" si="3"/>
        <v>56.200000000000017</v>
      </c>
    </row>
    <row r="162" spans="1:6">
      <c r="A162" s="9" t="s">
        <v>40</v>
      </c>
      <c r="B162" s="51" t="s">
        <v>400</v>
      </c>
      <c r="C162" s="17" t="s">
        <v>243</v>
      </c>
      <c r="D162" s="84" t="s">
        <v>868</v>
      </c>
      <c r="E162" s="2"/>
      <c r="F162" s="67">
        <f t="shared" si="3"/>
        <v>53.90000000000002</v>
      </c>
    </row>
    <row r="163" spans="1:6">
      <c r="A163" s="9" t="s">
        <v>41</v>
      </c>
      <c r="B163" s="51" t="s">
        <v>869</v>
      </c>
      <c r="C163" s="17" t="s">
        <v>634</v>
      </c>
      <c r="D163" s="84" t="s">
        <v>254</v>
      </c>
      <c r="E163" s="2"/>
      <c r="F163" s="67">
        <f t="shared" si="3"/>
        <v>51.600000000000023</v>
      </c>
    </row>
    <row r="164" spans="1:6">
      <c r="A164" s="9" t="s">
        <v>42</v>
      </c>
      <c r="B164" s="51" t="s">
        <v>870</v>
      </c>
      <c r="C164" s="17" t="s">
        <v>243</v>
      </c>
      <c r="D164" s="84" t="s">
        <v>871</v>
      </c>
      <c r="E164" s="2"/>
      <c r="F164" s="67">
        <f t="shared" si="3"/>
        <v>49.300000000000026</v>
      </c>
    </row>
    <row r="165" spans="1:6">
      <c r="A165" s="9" t="s">
        <v>43</v>
      </c>
      <c r="B165" s="51" t="s">
        <v>872</v>
      </c>
      <c r="C165" s="17" t="s">
        <v>873</v>
      </c>
      <c r="D165" s="84" t="s">
        <v>874</v>
      </c>
      <c r="E165" s="2"/>
      <c r="F165" s="67">
        <f t="shared" si="3"/>
        <v>47.000000000000028</v>
      </c>
    </row>
    <row r="166" spans="1:6">
      <c r="A166" s="9" t="s">
        <v>44</v>
      </c>
      <c r="B166" s="51" t="s">
        <v>875</v>
      </c>
      <c r="C166" s="17" t="s">
        <v>664</v>
      </c>
      <c r="D166" s="84" t="s">
        <v>876</v>
      </c>
      <c r="E166" s="2"/>
      <c r="F166" s="67">
        <f t="shared" si="3"/>
        <v>44.700000000000031</v>
      </c>
    </row>
    <row r="167" spans="1:6">
      <c r="A167" s="3" t="s">
        <v>45</v>
      </c>
      <c r="B167" s="51" t="s">
        <v>877</v>
      </c>
      <c r="C167" s="4" t="s">
        <v>653</v>
      </c>
      <c r="D167" s="85" t="s">
        <v>878</v>
      </c>
      <c r="E167" s="1"/>
      <c r="F167" s="67">
        <f t="shared" si="3"/>
        <v>42.400000000000034</v>
      </c>
    </row>
    <row r="168" spans="1:6">
      <c r="A168" s="3" t="s">
        <v>46</v>
      </c>
      <c r="B168" s="51" t="s">
        <v>879</v>
      </c>
      <c r="C168" s="4"/>
      <c r="D168" s="85" t="s">
        <v>880</v>
      </c>
      <c r="E168" s="1"/>
      <c r="F168" s="67">
        <f t="shared" si="3"/>
        <v>40.100000000000037</v>
      </c>
    </row>
    <row r="169" spans="1:6">
      <c r="A169" s="3" t="s">
        <v>47</v>
      </c>
      <c r="B169" s="51" t="s">
        <v>881</v>
      </c>
      <c r="C169" s="4" t="s">
        <v>243</v>
      </c>
      <c r="D169" s="85" t="s">
        <v>720</v>
      </c>
      <c r="E169" s="1"/>
      <c r="F169" s="67">
        <f t="shared" si="3"/>
        <v>37.80000000000004</v>
      </c>
    </row>
    <row r="170" spans="1:6">
      <c r="A170" s="3" t="s">
        <v>48</v>
      </c>
      <c r="B170" s="51" t="s">
        <v>882</v>
      </c>
      <c r="C170" s="4" t="s">
        <v>646</v>
      </c>
      <c r="D170" s="85" t="s">
        <v>883</v>
      </c>
      <c r="E170" s="1"/>
      <c r="F170" s="67">
        <f t="shared" si="3"/>
        <v>35.500000000000043</v>
      </c>
    </row>
    <row r="171" spans="1:6">
      <c r="A171" s="3" t="s">
        <v>49</v>
      </c>
      <c r="B171" s="51" t="s">
        <v>884</v>
      </c>
      <c r="C171" s="4" t="s">
        <v>885</v>
      </c>
      <c r="D171" s="85" t="s">
        <v>886</v>
      </c>
      <c r="E171" s="1"/>
      <c r="F171" s="67">
        <f t="shared" si="3"/>
        <v>33.200000000000045</v>
      </c>
    </row>
    <row r="172" spans="1:6">
      <c r="A172" s="3" t="s">
        <v>50</v>
      </c>
      <c r="B172" s="51" t="s">
        <v>887</v>
      </c>
      <c r="C172" s="4" t="s">
        <v>653</v>
      </c>
      <c r="D172" s="85" t="s">
        <v>888</v>
      </c>
      <c r="E172" s="1"/>
      <c r="F172" s="67">
        <f t="shared" si="3"/>
        <v>30.900000000000045</v>
      </c>
    </row>
    <row r="173" spans="1:6">
      <c r="A173" s="3" t="s">
        <v>51</v>
      </c>
      <c r="B173" s="51" t="s">
        <v>889</v>
      </c>
      <c r="C173" s="4" t="s">
        <v>67</v>
      </c>
      <c r="D173" s="85" t="s">
        <v>890</v>
      </c>
      <c r="E173" s="1"/>
      <c r="F173" s="67">
        <f t="shared" si="3"/>
        <v>28.600000000000044</v>
      </c>
    </row>
    <row r="174" spans="1:6">
      <c r="A174" s="3" t="s">
        <v>52</v>
      </c>
      <c r="B174" s="51" t="s">
        <v>891</v>
      </c>
      <c r="C174" s="4" t="s">
        <v>64</v>
      </c>
      <c r="D174" s="85" t="s">
        <v>892</v>
      </c>
      <c r="E174" s="1"/>
      <c r="F174" s="67">
        <f t="shared" si="3"/>
        <v>26.300000000000043</v>
      </c>
    </row>
    <row r="175" spans="1:6">
      <c r="A175" s="3" t="s">
        <v>53</v>
      </c>
      <c r="B175" s="51" t="s">
        <v>893</v>
      </c>
      <c r="C175" s="4" t="s">
        <v>243</v>
      </c>
      <c r="D175" s="85" t="s">
        <v>894</v>
      </c>
      <c r="E175" s="1"/>
      <c r="F175" s="67">
        <f t="shared" si="3"/>
        <v>24.000000000000043</v>
      </c>
    </row>
    <row r="176" spans="1:6">
      <c r="A176" s="3" t="s">
        <v>70</v>
      </c>
      <c r="B176" s="51" t="s">
        <v>895</v>
      </c>
      <c r="C176" s="4" t="s">
        <v>232</v>
      </c>
      <c r="D176" s="85" t="s">
        <v>896</v>
      </c>
      <c r="E176" s="1"/>
      <c r="F176" s="67">
        <f t="shared" si="3"/>
        <v>21.700000000000042</v>
      </c>
    </row>
    <row r="177" spans="1:6">
      <c r="A177" s="3" t="s">
        <v>71</v>
      </c>
      <c r="B177" s="51" t="s">
        <v>405</v>
      </c>
      <c r="C177" s="4" t="s">
        <v>252</v>
      </c>
      <c r="D177" s="85" t="s">
        <v>897</v>
      </c>
      <c r="E177" s="1"/>
      <c r="F177" s="67">
        <f t="shared" si="3"/>
        <v>19.400000000000041</v>
      </c>
    </row>
    <row r="178" spans="1:6">
      <c r="A178" s="3" t="s">
        <v>72</v>
      </c>
      <c r="B178" s="51" t="s">
        <v>898</v>
      </c>
      <c r="C178" s="4" t="s">
        <v>625</v>
      </c>
      <c r="D178" s="85" t="s">
        <v>899</v>
      </c>
      <c r="E178" s="1"/>
      <c r="F178" s="67">
        <f t="shared" si="3"/>
        <v>17.100000000000041</v>
      </c>
    </row>
    <row r="179" spans="1:6">
      <c r="A179" s="3" t="s">
        <v>73</v>
      </c>
      <c r="B179" s="51" t="s">
        <v>900</v>
      </c>
      <c r="C179" s="4"/>
      <c r="D179" s="85" t="s">
        <v>901</v>
      </c>
      <c r="E179" s="1"/>
      <c r="F179" s="67">
        <f t="shared" si="3"/>
        <v>14.80000000000004</v>
      </c>
    </row>
    <row r="180" spans="1:6">
      <c r="A180" s="3" t="s">
        <v>74</v>
      </c>
      <c r="B180" s="51" t="s">
        <v>902</v>
      </c>
      <c r="C180" s="4" t="s">
        <v>243</v>
      </c>
      <c r="D180" s="85" t="s">
        <v>903</v>
      </c>
      <c r="E180" s="1"/>
      <c r="F180" s="67">
        <f t="shared" si="3"/>
        <v>12.500000000000039</v>
      </c>
    </row>
    <row r="181" spans="1:6">
      <c r="A181" s="3" t="s">
        <v>75</v>
      </c>
      <c r="B181" s="51" t="s">
        <v>160</v>
      </c>
      <c r="C181" s="4" t="s">
        <v>64</v>
      </c>
      <c r="D181" s="85" t="s">
        <v>904</v>
      </c>
      <c r="E181" s="1"/>
      <c r="F181" s="67">
        <f t="shared" si="3"/>
        <v>10.200000000000038</v>
      </c>
    </row>
    <row r="182" spans="1:6" ht="15" customHeight="1">
      <c r="A182" s="3" t="s">
        <v>76</v>
      </c>
      <c r="B182" s="51" t="s">
        <v>905</v>
      </c>
      <c r="C182" s="4" t="s">
        <v>219</v>
      </c>
      <c r="D182" s="85" t="s">
        <v>906</v>
      </c>
      <c r="E182" s="1"/>
      <c r="F182" s="67">
        <f t="shared" si="3"/>
        <v>7.9000000000000385</v>
      </c>
    </row>
    <row r="183" spans="1:6">
      <c r="A183" s="3" t="s">
        <v>77</v>
      </c>
      <c r="B183" s="51" t="s">
        <v>907</v>
      </c>
      <c r="C183" s="4" t="s">
        <v>67</v>
      </c>
      <c r="D183" s="85" t="s">
        <v>908</v>
      </c>
      <c r="E183" s="1"/>
      <c r="F183" s="67">
        <f t="shared" si="3"/>
        <v>5.6000000000000387</v>
      </c>
    </row>
    <row r="184" spans="1:6">
      <c r="A184" s="3" t="s">
        <v>78</v>
      </c>
      <c r="B184" s="51" t="s">
        <v>909</v>
      </c>
      <c r="C184" s="4" t="s">
        <v>625</v>
      </c>
      <c r="D184" s="85" t="s">
        <v>910</v>
      </c>
      <c r="E184" s="1"/>
      <c r="F184" s="67">
        <f t="shared" si="3"/>
        <v>3.3000000000000389</v>
      </c>
    </row>
    <row r="185" spans="1:6">
      <c r="A185" s="3" t="s">
        <v>79</v>
      </c>
      <c r="B185" s="51" t="s">
        <v>911</v>
      </c>
      <c r="C185" s="4" t="s">
        <v>806</v>
      </c>
      <c r="D185" s="85" t="s">
        <v>241</v>
      </c>
      <c r="E185" s="1"/>
      <c r="F185" s="67">
        <f t="shared" si="3"/>
        <v>1.0000000000000391</v>
      </c>
    </row>
    <row r="186" spans="1:6">
      <c r="A186" s="3" t="s">
        <v>79</v>
      </c>
      <c r="B186" s="51" t="s">
        <v>912</v>
      </c>
      <c r="C186" s="4" t="s">
        <v>243</v>
      </c>
      <c r="D186" s="85" t="s">
        <v>241</v>
      </c>
      <c r="E186" s="1"/>
      <c r="F186" s="28">
        <v>1</v>
      </c>
    </row>
    <row r="188" spans="1:6" ht="19.5" thickBot="1">
      <c r="B188" s="57" t="s">
        <v>967</v>
      </c>
    </row>
    <row r="189" spans="1:6" ht="15.75" thickBot="1">
      <c r="A189" s="5" t="s">
        <v>32</v>
      </c>
      <c r="B189" s="26" t="s">
        <v>61</v>
      </c>
      <c r="C189" s="8" t="s">
        <v>62</v>
      </c>
      <c r="D189" s="46" t="s">
        <v>29</v>
      </c>
      <c r="E189" s="7" t="s">
        <v>84</v>
      </c>
      <c r="F189" s="78" t="s">
        <v>85</v>
      </c>
    </row>
    <row r="190" spans="1:6">
      <c r="A190" s="9" t="s">
        <v>33</v>
      </c>
      <c r="B190" s="59" t="s">
        <v>913</v>
      </c>
      <c r="C190" s="17"/>
      <c r="D190" s="84" t="s">
        <v>914</v>
      </c>
      <c r="E190" s="2"/>
      <c r="F190" s="67">
        <v>55</v>
      </c>
    </row>
    <row r="191" spans="1:6">
      <c r="A191" s="9" t="s">
        <v>34</v>
      </c>
      <c r="B191" s="58" t="s">
        <v>915</v>
      </c>
      <c r="C191" s="17" t="s">
        <v>761</v>
      </c>
      <c r="D191" s="84" t="s">
        <v>916</v>
      </c>
      <c r="E191" s="2"/>
      <c r="F191" s="67">
        <f>F190-2.076923</f>
        <v>52.923076999999999</v>
      </c>
    </row>
    <row r="192" spans="1:6">
      <c r="A192" s="9" t="s">
        <v>35</v>
      </c>
      <c r="B192" s="51" t="s">
        <v>917</v>
      </c>
      <c r="C192" s="17" t="s">
        <v>64</v>
      </c>
      <c r="D192" s="84" t="s">
        <v>918</v>
      </c>
      <c r="E192" s="2"/>
      <c r="F192" s="67">
        <f t="shared" ref="F192:F216" si="4">F191-2.076923</f>
        <v>50.846153999999999</v>
      </c>
    </row>
    <row r="193" spans="1:6">
      <c r="A193" s="9" t="s">
        <v>36</v>
      </c>
      <c r="B193" s="51" t="s">
        <v>919</v>
      </c>
      <c r="C193" s="17" t="s">
        <v>64</v>
      </c>
      <c r="D193" s="84" t="s">
        <v>920</v>
      </c>
      <c r="E193" s="2"/>
      <c r="F193" s="67">
        <f t="shared" si="4"/>
        <v>48.769230999999998</v>
      </c>
    </row>
    <row r="194" spans="1:6">
      <c r="A194" s="9" t="s">
        <v>37</v>
      </c>
      <c r="B194" s="51" t="s">
        <v>921</v>
      </c>
      <c r="C194" s="17" t="s">
        <v>64</v>
      </c>
      <c r="D194" s="84" t="s">
        <v>269</v>
      </c>
      <c r="E194" s="2"/>
      <c r="F194" s="67">
        <f t="shared" si="4"/>
        <v>46.692307999999997</v>
      </c>
    </row>
    <row r="195" spans="1:6">
      <c r="A195" s="9" t="s">
        <v>38</v>
      </c>
      <c r="B195" s="51" t="s">
        <v>922</v>
      </c>
      <c r="C195" s="17"/>
      <c r="D195" s="84" t="s">
        <v>923</v>
      </c>
      <c r="E195" s="2"/>
      <c r="F195" s="67">
        <f t="shared" si="4"/>
        <v>44.615384999999996</v>
      </c>
    </row>
    <row r="196" spans="1:6">
      <c r="A196" s="9" t="s">
        <v>39</v>
      </c>
      <c r="B196" s="51" t="s">
        <v>924</v>
      </c>
      <c r="C196" s="17" t="s">
        <v>634</v>
      </c>
      <c r="D196" s="84" t="s">
        <v>925</v>
      </c>
      <c r="E196" s="2"/>
      <c r="F196" s="67">
        <f t="shared" si="4"/>
        <v>42.538461999999996</v>
      </c>
    </row>
    <row r="197" spans="1:6">
      <c r="A197" s="9" t="s">
        <v>40</v>
      </c>
      <c r="B197" s="51" t="s">
        <v>926</v>
      </c>
      <c r="C197" s="17" t="s">
        <v>611</v>
      </c>
      <c r="D197" s="84" t="s">
        <v>927</v>
      </c>
      <c r="E197" s="2"/>
      <c r="F197" s="67">
        <f t="shared" si="4"/>
        <v>40.461538999999995</v>
      </c>
    </row>
    <row r="198" spans="1:6">
      <c r="A198" s="9" t="s">
        <v>41</v>
      </c>
      <c r="B198" s="51" t="s">
        <v>928</v>
      </c>
      <c r="C198" s="17"/>
      <c r="D198" s="84" t="s">
        <v>929</v>
      </c>
      <c r="E198" s="2"/>
      <c r="F198" s="67">
        <f t="shared" si="4"/>
        <v>38.384615999999994</v>
      </c>
    </row>
    <row r="199" spans="1:6">
      <c r="A199" s="9" t="s">
        <v>42</v>
      </c>
      <c r="B199" s="51" t="s">
        <v>930</v>
      </c>
      <c r="C199" s="17" t="s">
        <v>634</v>
      </c>
      <c r="D199" s="84" t="s">
        <v>931</v>
      </c>
      <c r="E199" s="2"/>
      <c r="F199" s="67">
        <f t="shared" si="4"/>
        <v>36.307692999999993</v>
      </c>
    </row>
    <row r="200" spans="1:6">
      <c r="A200" s="9" t="s">
        <v>43</v>
      </c>
      <c r="B200" s="51" t="s">
        <v>420</v>
      </c>
      <c r="C200" s="17" t="s">
        <v>206</v>
      </c>
      <c r="D200" s="84" t="s">
        <v>932</v>
      </c>
      <c r="E200" s="2"/>
      <c r="F200" s="67">
        <f t="shared" si="4"/>
        <v>34.230769999999993</v>
      </c>
    </row>
    <row r="201" spans="1:6">
      <c r="A201" s="3" t="s">
        <v>44</v>
      </c>
      <c r="B201" s="51" t="s">
        <v>933</v>
      </c>
      <c r="C201" s="4" t="s">
        <v>64</v>
      </c>
      <c r="D201" s="85" t="s">
        <v>934</v>
      </c>
      <c r="E201" s="1"/>
      <c r="F201" s="28">
        <f t="shared" si="4"/>
        <v>32.153846999999992</v>
      </c>
    </row>
    <row r="202" spans="1:6">
      <c r="A202" s="3" t="s">
        <v>45</v>
      </c>
      <c r="B202" s="51" t="s">
        <v>935</v>
      </c>
      <c r="C202" s="4" t="s">
        <v>64</v>
      </c>
      <c r="D202" s="85" t="s">
        <v>936</v>
      </c>
      <c r="E202" s="1"/>
      <c r="F202" s="28">
        <f t="shared" si="4"/>
        <v>30.076923999999991</v>
      </c>
    </row>
    <row r="203" spans="1:6">
      <c r="A203" s="3" t="s">
        <v>46</v>
      </c>
      <c r="B203" s="51" t="s">
        <v>937</v>
      </c>
      <c r="C203" s="37" t="s">
        <v>232</v>
      </c>
      <c r="D203" s="85" t="s">
        <v>938</v>
      </c>
      <c r="E203" s="1"/>
      <c r="F203" s="28">
        <f t="shared" si="4"/>
        <v>28.00000099999999</v>
      </c>
    </row>
    <row r="204" spans="1:6">
      <c r="A204" s="3" t="s">
        <v>47</v>
      </c>
      <c r="B204" s="51" t="s">
        <v>939</v>
      </c>
      <c r="C204" s="37" t="s">
        <v>664</v>
      </c>
      <c r="D204" s="85" t="s">
        <v>940</v>
      </c>
      <c r="E204" s="1"/>
      <c r="F204" s="28">
        <f t="shared" si="4"/>
        <v>25.92307799999999</v>
      </c>
    </row>
    <row r="205" spans="1:6">
      <c r="A205" s="3" t="s">
        <v>48</v>
      </c>
      <c r="B205" s="51" t="s">
        <v>941</v>
      </c>
      <c r="C205" s="37" t="s">
        <v>653</v>
      </c>
      <c r="D205" s="85" t="s">
        <v>942</v>
      </c>
      <c r="E205" s="1"/>
      <c r="F205" s="28">
        <f t="shared" si="4"/>
        <v>23.846154999999989</v>
      </c>
    </row>
    <row r="206" spans="1:6">
      <c r="A206" s="3" t="s">
        <v>49</v>
      </c>
      <c r="B206" s="51" t="s">
        <v>943</v>
      </c>
      <c r="C206" s="4"/>
      <c r="D206" s="85" t="s">
        <v>944</v>
      </c>
      <c r="E206" s="1"/>
      <c r="F206" s="28">
        <f t="shared" si="4"/>
        <v>21.769231999999988</v>
      </c>
    </row>
    <row r="207" spans="1:6">
      <c r="A207" s="3" t="s">
        <v>50</v>
      </c>
      <c r="B207" s="51" t="s">
        <v>945</v>
      </c>
      <c r="C207" s="4" t="s">
        <v>232</v>
      </c>
      <c r="D207" s="85" t="s">
        <v>946</v>
      </c>
      <c r="E207" s="1"/>
      <c r="F207" s="28">
        <f t="shared" si="4"/>
        <v>19.692308999999987</v>
      </c>
    </row>
    <row r="208" spans="1:6">
      <c r="A208" s="3" t="s">
        <v>51</v>
      </c>
      <c r="B208" s="51" t="s">
        <v>947</v>
      </c>
      <c r="C208" s="4" t="s">
        <v>64</v>
      </c>
      <c r="D208" s="85" t="s">
        <v>948</v>
      </c>
      <c r="E208" s="1"/>
      <c r="F208" s="28">
        <f t="shared" si="4"/>
        <v>17.615385999999987</v>
      </c>
    </row>
    <row r="209" spans="1:6">
      <c r="A209" s="3" t="s">
        <v>52</v>
      </c>
      <c r="B209" s="51" t="s">
        <v>408</v>
      </c>
      <c r="C209" s="4" t="s">
        <v>288</v>
      </c>
      <c r="D209" s="85" t="s">
        <v>949</v>
      </c>
      <c r="E209" s="1"/>
      <c r="F209" s="28">
        <f t="shared" si="4"/>
        <v>15.538462999999986</v>
      </c>
    </row>
    <row r="210" spans="1:6">
      <c r="A210" s="3" t="s">
        <v>53</v>
      </c>
      <c r="B210" s="51" t="s">
        <v>950</v>
      </c>
      <c r="C210" s="4" t="s">
        <v>64</v>
      </c>
      <c r="D210" s="85" t="s">
        <v>951</v>
      </c>
      <c r="E210" s="1"/>
      <c r="F210" s="28">
        <f t="shared" si="4"/>
        <v>13.461539999999985</v>
      </c>
    </row>
    <row r="211" spans="1:6">
      <c r="A211" s="3" t="s">
        <v>70</v>
      </c>
      <c r="B211" s="51" t="s">
        <v>421</v>
      </c>
      <c r="C211" s="4" t="s">
        <v>206</v>
      </c>
      <c r="D211" s="85" t="s">
        <v>952</v>
      </c>
      <c r="E211" s="1"/>
      <c r="F211" s="28">
        <f t="shared" si="4"/>
        <v>11.384616999999984</v>
      </c>
    </row>
    <row r="212" spans="1:6">
      <c r="A212" s="3" t="s">
        <v>71</v>
      </c>
      <c r="B212" s="51" t="s">
        <v>953</v>
      </c>
      <c r="C212" s="4" t="s">
        <v>64</v>
      </c>
      <c r="D212" s="85" t="s">
        <v>954</v>
      </c>
      <c r="E212" s="1"/>
      <c r="F212" s="28">
        <f t="shared" si="4"/>
        <v>9.3076939999999837</v>
      </c>
    </row>
    <row r="213" spans="1:6">
      <c r="A213" s="3" t="s">
        <v>72</v>
      </c>
      <c r="B213" s="51" t="s">
        <v>955</v>
      </c>
      <c r="C213" s="4" t="s">
        <v>64</v>
      </c>
      <c r="D213" s="85" t="s">
        <v>956</v>
      </c>
      <c r="E213" s="1"/>
      <c r="F213" s="28">
        <f t="shared" si="4"/>
        <v>7.2307709999999839</v>
      </c>
    </row>
    <row r="214" spans="1:6">
      <c r="A214" s="3" t="s">
        <v>73</v>
      </c>
      <c r="B214" s="51" t="s">
        <v>957</v>
      </c>
      <c r="C214" s="4"/>
      <c r="D214" s="85" t="s">
        <v>958</v>
      </c>
      <c r="E214" s="1"/>
      <c r="F214" s="28">
        <f t="shared" si="4"/>
        <v>5.153847999999984</v>
      </c>
    </row>
    <row r="215" spans="1:6">
      <c r="A215" s="3" t="s">
        <v>74</v>
      </c>
      <c r="B215" s="51" t="s">
        <v>959</v>
      </c>
      <c r="C215" s="4"/>
      <c r="D215" s="85" t="s">
        <v>960</v>
      </c>
      <c r="E215" s="1"/>
      <c r="F215" s="28">
        <f t="shared" si="4"/>
        <v>3.0769249999999841</v>
      </c>
    </row>
    <row r="216" spans="1:6">
      <c r="A216" s="3" t="s">
        <v>75</v>
      </c>
      <c r="B216" s="51" t="s">
        <v>961</v>
      </c>
      <c r="C216" s="4"/>
      <c r="D216" s="85" t="s">
        <v>241</v>
      </c>
      <c r="E216" s="1"/>
      <c r="F216" s="28">
        <f t="shared" si="4"/>
        <v>1.0000019999999843</v>
      </c>
    </row>
    <row r="217" spans="1:6">
      <c r="A217" s="3" t="s">
        <v>75</v>
      </c>
      <c r="B217" s="51" t="s">
        <v>962</v>
      </c>
      <c r="C217" s="4" t="s">
        <v>64</v>
      </c>
      <c r="D217" s="85" t="s">
        <v>241</v>
      </c>
      <c r="E217" s="1"/>
      <c r="F217" s="28">
        <v>1</v>
      </c>
    </row>
    <row r="218" spans="1:6">
      <c r="A218" s="3" t="s">
        <v>75</v>
      </c>
      <c r="B218" s="51" t="s">
        <v>963</v>
      </c>
      <c r="C218" s="4"/>
      <c r="D218" s="85" t="s">
        <v>241</v>
      </c>
      <c r="E218" s="1"/>
      <c r="F218" s="28">
        <v>1</v>
      </c>
    </row>
    <row r="219" spans="1:6">
      <c r="A219" s="3" t="s">
        <v>75</v>
      </c>
      <c r="B219" s="51" t="s">
        <v>964</v>
      </c>
      <c r="C219" s="4"/>
      <c r="D219" s="85" t="s">
        <v>241</v>
      </c>
      <c r="E219" s="1"/>
      <c r="F219" s="28">
        <v>1</v>
      </c>
    </row>
    <row r="220" spans="1:6">
      <c r="A220" s="3" t="s">
        <v>75</v>
      </c>
      <c r="B220" s="51" t="s">
        <v>965</v>
      </c>
      <c r="C220" s="4" t="s">
        <v>232</v>
      </c>
      <c r="D220" s="85" t="s">
        <v>241</v>
      </c>
      <c r="E220" s="1"/>
      <c r="F220" s="28">
        <v>1</v>
      </c>
    </row>
    <row r="221" spans="1:6">
      <c r="A221" s="3" t="s">
        <v>75</v>
      </c>
      <c r="B221" s="51" t="s">
        <v>966</v>
      </c>
      <c r="C221" s="4" t="s">
        <v>64</v>
      </c>
      <c r="D221" s="85" t="s">
        <v>241</v>
      </c>
      <c r="E221" s="1"/>
      <c r="F221" s="28">
        <v>1</v>
      </c>
    </row>
    <row r="223" spans="1:6" ht="19.5" thickBot="1">
      <c r="B223" s="57" t="s">
        <v>968</v>
      </c>
    </row>
    <row r="224" spans="1:6" ht="15.75" thickBot="1">
      <c r="A224" s="5" t="s">
        <v>32</v>
      </c>
      <c r="B224" s="26" t="s">
        <v>61</v>
      </c>
      <c r="C224" s="8" t="s">
        <v>62</v>
      </c>
      <c r="D224" s="46" t="s">
        <v>29</v>
      </c>
      <c r="E224" s="7" t="s">
        <v>84</v>
      </c>
      <c r="F224" s="78" t="s">
        <v>85</v>
      </c>
    </row>
    <row r="225" spans="1:6">
      <c r="A225" s="9" t="s">
        <v>33</v>
      </c>
      <c r="B225" s="59" t="s">
        <v>969</v>
      </c>
      <c r="C225" s="17" t="s">
        <v>970</v>
      </c>
      <c r="D225" s="84" t="s">
        <v>971</v>
      </c>
      <c r="E225" s="2"/>
      <c r="F225" s="67">
        <v>40</v>
      </c>
    </row>
    <row r="226" spans="1:6">
      <c r="A226" s="9" t="s">
        <v>34</v>
      </c>
      <c r="B226" s="58" t="s">
        <v>972</v>
      </c>
      <c r="C226" s="17" t="s">
        <v>970</v>
      </c>
      <c r="D226" s="84" t="s">
        <v>973</v>
      </c>
      <c r="E226" s="2"/>
      <c r="F226" s="67">
        <f>F225-1.026316</f>
        <v>38.973683999999999</v>
      </c>
    </row>
    <row r="227" spans="1:6">
      <c r="A227" s="9" t="s">
        <v>35</v>
      </c>
      <c r="B227" s="51" t="s">
        <v>974</v>
      </c>
      <c r="C227" s="17" t="s">
        <v>634</v>
      </c>
      <c r="D227" s="84" t="s">
        <v>975</v>
      </c>
      <c r="E227" s="2"/>
      <c r="F227" s="67">
        <f t="shared" ref="F227:F235" si="5">F226-1.026316</f>
        <v>37.947367999999997</v>
      </c>
    </row>
    <row r="228" spans="1:6">
      <c r="A228" s="9" t="s">
        <v>36</v>
      </c>
      <c r="B228" s="51" t="s">
        <v>976</v>
      </c>
      <c r="C228" s="17" t="s">
        <v>64</v>
      </c>
      <c r="D228" s="84" t="s">
        <v>977</v>
      </c>
      <c r="E228" s="2"/>
      <c r="F228" s="67">
        <f t="shared" si="5"/>
        <v>36.921051999999996</v>
      </c>
    </row>
    <row r="229" spans="1:6">
      <c r="A229" s="9" t="s">
        <v>37</v>
      </c>
      <c r="B229" s="51" t="s">
        <v>978</v>
      </c>
      <c r="C229" s="17" t="s">
        <v>288</v>
      </c>
      <c r="D229" s="84" t="s">
        <v>979</v>
      </c>
      <c r="E229" s="2"/>
      <c r="F229" s="67">
        <f t="shared" si="5"/>
        <v>35.894735999999995</v>
      </c>
    </row>
    <row r="230" spans="1:6">
      <c r="A230" s="9" t="s">
        <v>38</v>
      </c>
      <c r="B230" s="51" t="s">
        <v>980</v>
      </c>
      <c r="C230" s="17" t="s">
        <v>634</v>
      </c>
      <c r="D230" s="84" t="s">
        <v>981</v>
      </c>
      <c r="E230" s="2"/>
      <c r="F230" s="67">
        <f t="shared" si="5"/>
        <v>34.868419999999993</v>
      </c>
    </row>
    <row r="231" spans="1:6">
      <c r="A231" s="9" t="s">
        <v>39</v>
      </c>
      <c r="B231" s="51" t="s">
        <v>982</v>
      </c>
      <c r="C231" s="17"/>
      <c r="D231" s="84" t="s">
        <v>983</v>
      </c>
      <c r="E231" s="2"/>
      <c r="F231" s="67">
        <f t="shared" si="5"/>
        <v>33.842103999999992</v>
      </c>
    </row>
    <row r="232" spans="1:6">
      <c r="A232" s="9" t="s">
        <v>40</v>
      </c>
      <c r="B232" s="51" t="s">
        <v>984</v>
      </c>
      <c r="C232" s="17" t="s">
        <v>646</v>
      </c>
      <c r="D232" s="84" t="s">
        <v>985</v>
      </c>
      <c r="E232" s="2"/>
      <c r="F232" s="67">
        <f t="shared" si="5"/>
        <v>32.815787999999991</v>
      </c>
    </row>
    <row r="233" spans="1:6">
      <c r="A233" s="9" t="s">
        <v>41</v>
      </c>
      <c r="B233" s="51" t="s">
        <v>986</v>
      </c>
      <c r="C233" s="17"/>
      <c r="D233" s="84" t="s">
        <v>987</v>
      </c>
      <c r="E233" s="2"/>
      <c r="F233" s="67">
        <f t="shared" si="5"/>
        <v>31.789471999999989</v>
      </c>
    </row>
    <row r="234" spans="1:6">
      <c r="A234" s="9" t="s">
        <v>42</v>
      </c>
      <c r="B234" s="51" t="s">
        <v>988</v>
      </c>
      <c r="C234" s="17"/>
      <c r="D234" s="84" t="s">
        <v>989</v>
      </c>
      <c r="E234" s="2"/>
      <c r="F234" s="67">
        <f t="shared" si="5"/>
        <v>30.763155999999988</v>
      </c>
    </row>
    <row r="235" spans="1:6">
      <c r="A235" s="3" t="s">
        <v>43</v>
      </c>
      <c r="B235" s="51" t="s">
        <v>990</v>
      </c>
      <c r="C235" s="4" t="s">
        <v>625</v>
      </c>
      <c r="D235" s="85" t="s">
        <v>991</v>
      </c>
      <c r="E235" s="1"/>
      <c r="F235" s="28">
        <f t="shared" si="5"/>
        <v>29.736839999999987</v>
      </c>
    </row>
    <row r="236" spans="1:6">
      <c r="A236" s="3" t="s">
        <v>43</v>
      </c>
      <c r="B236" s="51" t="s">
        <v>992</v>
      </c>
      <c r="C236" s="4" t="s">
        <v>66</v>
      </c>
      <c r="D236" s="85" t="s">
        <v>991</v>
      </c>
      <c r="E236" s="1"/>
      <c r="F236" s="28">
        <v>29.7</v>
      </c>
    </row>
    <row r="237" spans="1:6">
      <c r="A237" s="3" t="s">
        <v>45</v>
      </c>
      <c r="B237" s="51" t="s">
        <v>993</v>
      </c>
      <c r="C237" s="4"/>
      <c r="D237" s="85" t="s">
        <v>994</v>
      </c>
      <c r="E237" s="1"/>
      <c r="F237" s="28">
        <v>27.7</v>
      </c>
    </row>
    <row r="238" spans="1:6">
      <c r="A238" s="3" t="s">
        <v>46</v>
      </c>
      <c r="B238" s="51" t="s">
        <v>995</v>
      </c>
      <c r="C238" s="37" t="s">
        <v>64</v>
      </c>
      <c r="D238" s="85" t="s">
        <v>996</v>
      </c>
      <c r="E238" s="1"/>
      <c r="F238" s="28">
        <v>26.7</v>
      </c>
    </row>
    <row r="239" spans="1:6">
      <c r="A239" s="3" t="s">
        <v>47</v>
      </c>
      <c r="B239" s="51" t="s">
        <v>997</v>
      </c>
      <c r="C239" s="37" t="s">
        <v>64</v>
      </c>
      <c r="D239" s="85" t="s">
        <v>998</v>
      </c>
      <c r="E239" s="1"/>
      <c r="F239" s="28">
        <v>25.6</v>
      </c>
    </row>
    <row r="240" spans="1:6">
      <c r="A240" s="3" t="s">
        <v>48</v>
      </c>
      <c r="B240" s="51" t="s">
        <v>999</v>
      </c>
      <c r="C240" s="37" t="s">
        <v>625</v>
      </c>
      <c r="D240" s="85" t="s">
        <v>1000</v>
      </c>
      <c r="E240" s="1"/>
      <c r="F240" s="28">
        <v>24.6</v>
      </c>
    </row>
    <row r="241" spans="1:6">
      <c r="A241" s="3" t="s">
        <v>49</v>
      </c>
      <c r="B241" s="51" t="s">
        <v>1001</v>
      </c>
      <c r="C241" s="37" t="s">
        <v>625</v>
      </c>
      <c r="D241" s="85" t="s">
        <v>1002</v>
      </c>
      <c r="E241" s="1"/>
      <c r="F241" s="28">
        <v>23.6</v>
      </c>
    </row>
    <row r="242" spans="1:6">
      <c r="A242" s="3" t="s">
        <v>50</v>
      </c>
      <c r="B242" s="51" t="s">
        <v>1003</v>
      </c>
      <c r="C242" s="4"/>
      <c r="D242" s="85" t="s">
        <v>1004</v>
      </c>
      <c r="E242" s="1"/>
      <c r="F242" s="28">
        <v>22.6</v>
      </c>
    </row>
    <row r="243" spans="1:6">
      <c r="A243" s="3" t="s">
        <v>51</v>
      </c>
      <c r="B243" s="51" t="s">
        <v>1005</v>
      </c>
      <c r="C243" s="4"/>
      <c r="D243" s="85" t="s">
        <v>1006</v>
      </c>
      <c r="E243" s="1"/>
      <c r="F243" s="28">
        <v>21.5</v>
      </c>
    </row>
    <row r="244" spans="1:6">
      <c r="A244" s="3" t="s">
        <v>52</v>
      </c>
      <c r="B244" s="51" t="s">
        <v>1007</v>
      </c>
      <c r="C244" s="4"/>
      <c r="D244" s="85" t="s">
        <v>1008</v>
      </c>
      <c r="E244" s="1"/>
      <c r="F244" s="28">
        <v>20.5</v>
      </c>
    </row>
    <row r="245" spans="1:6">
      <c r="A245" s="3" t="s">
        <v>53</v>
      </c>
      <c r="B245" s="51" t="s">
        <v>1009</v>
      </c>
      <c r="C245" s="4" t="s">
        <v>243</v>
      </c>
      <c r="D245" s="85" t="s">
        <v>1010</v>
      </c>
      <c r="E245" s="1"/>
      <c r="F245" s="28">
        <v>19.5</v>
      </c>
    </row>
    <row r="246" spans="1:6">
      <c r="A246" s="3" t="s">
        <v>70</v>
      </c>
      <c r="B246" s="51" t="s">
        <v>1011</v>
      </c>
      <c r="C246" s="4" t="s">
        <v>206</v>
      </c>
      <c r="D246" s="85" t="s">
        <v>1012</v>
      </c>
      <c r="E246" s="1"/>
      <c r="F246" s="28">
        <v>18.399999999999999</v>
      </c>
    </row>
    <row r="247" spans="1:6">
      <c r="A247" s="3" t="s">
        <v>71</v>
      </c>
      <c r="B247" s="51" t="s">
        <v>1013</v>
      </c>
      <c r="C247" s="4" t="s">
        <v>625</v>
      </c>
      <c r="D247" s="85" t="s">
        <v>1014</v>
      </c>
      <c r="E247" s="1"/>
      <c r="F247" s="28">
        <v>17.399999999999999</v>
      </c>
    </row>
    <row r="248" spans="1:6">
      <c r="A248" s="3" t="s">
        <v>72</v>
      </c>
      <c r="B248" s="51" t="s">
        <v>1015</v>
      </c>
      <c r="C248" s="4" t="s">
        <v>625</v>
      </c>
      <c r="D248" s="85" t="s">
        <v>1016</v>
      </c>
      <c r="E248" s="1"/>
      <c r="F248" s="28">
        <v>16.399999999999999</v>
      </c>
    </row>
    <row r="249" spans="1:6">
      <c r="A249" s="3" t="s">
        <v>73</v>
      </c>
      <c r="B249" s="51" t="s">
        <v>1017</v>
      </c>
      <c r="C249" s="4" t="s">
        <v>64</v>
      </c>
      <c r="D249" s="85" t="s">
        <v>1018</v>
      </c>
      <c r="E249" s="1"/>
      <c r="F249" s="28">
        <v>15.4</v>
      </c>
    </row>
    <row r="250" spans="1:6">
      <c r="A250" s="3" t="s">
        <v>74</v>
      </c>
      <c r="B250" s="51" t="s">
        <v>1019</v>
      </c>
      <c r="C250" s="4"/>
      <c r="D250" s="85" t="s">
        <v>581</v>
      </c>
      <c r="E250" s="1"/>
      <c r="F250" s="28">
        <v>14.3</v>
      </c>
    </row>
    <row r="251" spans="1:6">
      <c r="A251" s="3" t="s">
        <v>75</v>
      </c>
      <c r="B251" s="51" t="s">
        <v>435</v>
      </c>
      <c r="C251" s="4" t="s">
        <v>206</v>
      </c>
      <c r="D251" s="85" t="s">
        <v>1020</v>
      </c>
      <c r="E251" s="1"/>
      <c r="F251" s="28">
        <v>13.3</v>
      </c>
    </row>
    <row r="252" spans="1:6">
      <c r="A252" s="3" t="s">
        <v>76</v>
      </c>
      <c r="B252" s="51" t="s">
        <v>1021</v>
      </c>
      <c r="C252" s="4" t="s">
        <v>625</v>
      </c>
      <c r="D252" s="85" t="s">
        <v>1022</v>
      </c>
      <c r="E252" s="1"/>
      <c r="F252" s="28">
        <v>12.3</v>
      </c>
    </row>
    <row r="253" spans="1:6">
      <c r="A253" s="3" t="s">
        <v>77</v>
      </c>
      <c r="B253" s="51" t="s">
        <v>1023</v>
      </c>
      <c r="C253" s="4" t="s">
        <v>625</v>
      </c>
      <c r="D253" s="85" t="s">
        <v>1024</v>
      </c>
      <c r="E253" s="1"/>
      <c r="F253" s="28">
        <v>11.3</v>
      </c>
    </row>
    <row r="254" spans="1:6">
      <c r="A254" s="3" t="s">
        <v>78</v>
      </c>
      <c r="B254" s="51" t="s">
        <v>1025</v>
      </c>
      <c r="C254" s="4"/>
      <c r="D254" s="85" t="s">
        <v>1026</v>
      </c>
      <c r="E254" s="1"/>
      <c r="F254" s="28">
        <v>10.199999999999999</v>
      </c>
    </row>
    <row r="255" spans="1:6">
      <c r="A255" s="3" t="s">
        <v>79</v>
      </c>
      <c r="B255" s="51" t="s">
        <v>1027</v>
      </c>
      <c r="C255" s="4"/>
      <c r="D255" s="85" t="s">
        <v>1028</v>
      </c>
      <c r="E255" s="1"/>
      <c r="F255" s="28">
        <v>9.1999999999999993</v>
      </c>
    </row>
    <row r="256" spans="1:6">
      <c r="A256" s="3" t="s">
        <v>80</v>
      </c>
      <c r="B256" s="51" t="s">
        <v>1029</v>
      </c>
      <c r="C256" s="4"/>
      <c r="D256" s="85" t="s">
        <v>1030</v>
      </c>
      <c r="E256" s="1"/>
      <c r="F256" s="28">
        <v>8.1999999999999993</v>
      </c>
    </row>
    <row r="257" spans="1:6">
      <c r="A257" s="3" t="s">
        <v>81</v>
      </c>
      <c r="B257" s="51" t="s">
        <v>1031</v>
      </c>
      <c r="C257" s="4"/>
      <c r="D257" s="85" t="s">
        <v>1032</v>
      </c>
      <c r="E257" s="1"/>
      <c r="F257" s="28">
        <v>7.2</v>
      </c>
    </row>
    <row r="258" spans="1:6">
      <c r="A258" s="3" t="s">
        <v>82</v>
      </c>
      <c r="B258" s="51" t="s">
        <v>1033</v>
      </c>
      <c r="C258" s="4"/>
      <c r="D258" s="85" t="s">
        <v>1034</v>
      </c>
      <c r="E258" s="1"/>
      <c r="F258" s="28">
        <v>6.1</v>
      </c>
    </row>
    <row r="259" spans="1:6">
      <c r="A259" s="3" t="s">
        <v>82</v>
      </c>
      <c r="B259" s="51" t="s">
        <v>1035</v>
      </c>
      <c r="C259" s="4"/>
      <c r="D259" s="85" t="s">
        <v>1034</v>
      </c>
      <c r="E259" s="1"/>
      <c r="F259" s="28">
        <v>6.1</v>
      </c>
    </row>
    <row r="260" spans="1:6">
      <c r="A260" s="3" t="s">
        <v>164</v>
      </c>
      <c r="B260" s="51" t="s">
        <v>729</v>
      </c>
      <c r="C260" s="4" t="s">
        <v>64</v>
      </c>
      <c r="D260" s="85" t="s">
        <v>1036</v>
      </c>
      <c r="E260" s="1"/>
      <c r="F260" s="28">
        <v>4.0999999999999996</v>
      </c>
    </row>
    <row r="261" spans="1:6">
      <c r="A261" s="3" t="s">
        <v>165</v>
      </c>
      <c r="B261" s="51" t="s">
        <v>1037</v>
      </c>
      <c r="C261" s="4" t="s">
        <v>803</v>
      </c>
      <c r="D261" s="85" t="s">
        <v>1038</v>
      </c>
      <c r="E261" s="1"/>
      <c r="F261" s="28">
        <v>3.1</v>
      </c>
    </row>
    <row r="262" spans="1:6">
      <c r="A262" s="3" t="s">
        <v>166</v>
      </c>
      <c r="B262" s="51" t="s">
        <v>1039</v>
      </c>
      <c r="C262" s="4"/>
      <c r="D262" s="85" t="s">
        <v>1040</v>
      </c>
      <c r="E262" s="1"/>
      <c r="F262" s="28">
        <v>2</v>
      </c>
    </row>
    <row r="263" spans="1:6">
      <c r="A263" s="3" t="s">
        <v>167</v>
      </c>
      <c r="B263" s="51" t="s">
        <v>1041</v>
      </c>
      <c r="C263" s="4" t="s">
        <v>625</v>
      </c>
      <c r="D263" s="85" t="s">
        <v>241</v>
      </c>
      <c r="E263" s="1"/>
      <c r="F263" s="28">
        <v>1</v>
      </c>
    </row>
    <row r="264" spans="1:6">
      <c r="A264" s="66" t="s">
        <v>167</v>
      </c>
      <c r="B264" s="51" t="s">
        <v>1042</v>
      </c>
      <c r="C264" s="4"/>
      <c r="D264" s="85" t="s">
        <v>241</v>
      </c>
      <c r="E264" s="1"/>
      <c r="F264" s="28">
        <v>1</v>
      </c>
    </row>
    <row r="265" spans="1:6">
      <c r="A265" s="3" t="s">
        <v>167</v>
      </c>
      <c r="B265" s="51" t="s">
        <v>1043</v>
      </c>
      <c r="C265" s="4" t="s">
        <v>64</v>
      </c>
      <c r="D265" s="85" t="s">
        <v>241</v>
      </c>
      <c r="E265" s="1"/>
      <c r="F265" s="28">
        <v>1</v>
      </c>
    </row>
    <row r="266" spans="1:6">
      <c r="A266" s="66" t="s">
        <v>167</v>
      </c>
      <c r="B266" s="51" t="s">
        <v>1044</v>
      </c>
      <c r="C266" s="4"/>
      <c r="D266" s="85" t="s">
        <v>241</v>
      </c>
      <c r="E266" s="1"/>
      <c r="F266" s="28">
        <v>1</v>
      </c>
    </row>
    <row r="267" spans="1:6">
      <c r="A267" s="3" t="s">
        <v>167</v>
      </c>
      <c r="B267" s="51" t="s">
        <v>1045</v>
      </c>
      <c r="C267" s="4"/>
      <c r="D267" s="85" t="s">
        <v>241</v>
      </c>
      <c r="E267" s="1"/>
      <c r="F267" s="28">
        <v>1</v>
      </c>
    </row>
    <row r="268" spans="1:6">
      <c r="A268" s="66" t="s">
        <v>167</v>
      </c>
      <c r="B268" s="51" t="s">
        <v>1046</v>
      </c>
      <c r="C268" s="4" t="s">
        <v>64</v>
      </c>
      <c r="D268" s="85" t="s">
        <v>241</v>
      </c>
      <c r="E268" s="1"/>
      <c r="F268" s="28">
        <v>1</v>
      </c>
    </row>
    <row r="269" spans="1:6">
      <c r="A269" s="3" t="s">
        <v>167</v>
      </c>
      <c r="B269" s="51" t="s">
        <v>1047</v>
      </c>
      <c r="C269" s="4"/>
      <c r="D269" s="85" t="s">
        <v>241</v>
      </c>
      <c r="E269" s="1"/>
      <c r="F269" s="28">
        <v>1</v>
      </c>
    </row>
    <row r="270" spans="1:6">
      <c r="A270" s="66" t="s">
        <v>167</v>
      </c>
      <c r="B270" s="51" t="s">
        <v>1048</v>
      </c>
      <c r="C270" s="4" t="s">
        <v>64</v>
      </c>
      <c r="D270" s="85" t="s">
        <v>241</v>
      </c>
      <c r="E270" s="1"/>
      <c r="F270" s="28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3"/>
  <sheetViews>
    <sheetView topLeftCell="A112" workbookViewId="0">
      <selection activeCell="E61" sqref="A60:F96"/>
    </sheetView>
  </sheetViews>
  <sheetFormatPr defaultRowHeight="15"/>
  <cols>
    <col min="2" max="2" width="22" style="53" customWidth="1"/>
    <col min="3" max="3" width="6.7109375" style="68" customWidth="1"/>
    <col min="4" max="4" width="9.140625" style="83"/>
    <col min="6" max="6" width="9.140625" style="68"/>
    <col min="9" max="9" width="18.7109375" customWidth="1"/>
  </cols>
  <sheetData>
    <row r="1" spans="1:6" ht="28.5">
      <c r="A1" s="29" t="s">
        <v>1235</v>
      </c>
      <c r="B1" s="48"/>
      <c r="C1" s="86"/>
      <c r="D1" s="82"/>
      <c r="E1" s="29"/>
      <c r="F1" s="86"/>
    </row>
    <row r="3" spans="1:6" ht="19.5" thickBot="1">
      <c r="B3" s="49" t="s">
        <v>1244</v>
      </c>
    </row>
    <row r="4" spans="1:6" ht="15.75" thickBot="1">
      <c r="A4" s="5" t="s">
        <v>32</v>
      </c>
      <c r="B4" s="50" t="s">
        <v>61</v>
      </c>
      <c r="C4" s="8" t="s">
        <v>62</v>
      </c>
      <c r="D4" s="46" t="s">
        <v>29</v>
      </c>
      <c r="E4" s="7" t="s">
        <v>84</v>
      </c>
      <c r="F4" s="78" t="s">
        <v>85</v>
      </c>
    </row>
    <row r="5" spans="1:6">
      <c r="A5" s="10" t="s">
        <v>33</v>
      </c>
      <c r="B5" s="51" t="s">
        <v>1236</v>
      </c>
      <c r="C5" s="17" t="s">
        <v>246</v>
      </c>
      <c r="D5" s="84" t="s">
        <v>1237</v>
      </c>
      <c r="E5" s="2"/>
      <c r="F5" s="67">
        <v>100</v>
      </c>
    </row>
    <row r="6" spans="1:6">
      <c r="A6" s="13" t="s">
        <v>34</v>
      </c>
      <c r="B6" s="51" t="s">
        <v>1238</v>
      </c>
      <c r="C6" s="4" t="s">
        <v>619</v>
      </c>
      <c r="D6" s="85" t="s">
        <v>1239</v>
      </c>
      <c r="E6" s="1"/>
      <c r="F6" s="28">
        <v>98.1</v>
      </c>
    </row>
    <row r="7" spans="1:6">
      <c r="A7" s="10" t="s">
        <v>35</v>
      </c>
      <c r="B7" s="51" t="s">
        <v>636</v>
      </c>
      <c r="C7" s="4" t="s">
        <v>64</v>
      </c>
      <c r="D7" s="85" t="s">
        <v>1240</v>
      </c>
      <c r="E7" s="1"/>
      <c r="F7" s="28">
        <v>96.3</v>
      </c>
    </row>
    <row r="8" spans="1:6">
      <c r="A8" s="13" t="s">
        <v>36</v>
      </c>
      <c r="B8" s="51" t="s">
        <v>1241</v>
      </c>
      <c r="C8" s="4" t="s">
        <v>1242</v>
      </c>
      <c r="D8" s="85" t="s">
        <v>1243</v>
      </c>
      <c r="E8" s="1"/>
      <c r="F8" s="28">
        <v>94.4</v>
      </c>
    </row>
    <row r="9" spans="1:6">
      <c r="A9" s="10" t="s">
        <v>37</v>
      </c>
      <c r="B9" s="51" t="s">
        <v>608</v>
      </c>
      <c r="C9" s="4" t="s">
        <v>243</v>
      </c>
      <c r="D9" s="85" t="s">
        <v>1245</v>
      </c>
      <c r="E9" s="1"/>
      <c r="F9" s="28">
        <v>92.5</v>
      </c>
    </row>
    <row r="10" spans="1:6">
      <c r="A10" s="13" t="s">
        <v>38</v>
      </c>
      <c r="B10" s="51" t="s">
        <v>345</v>
      </c>
      <c r="C10" s="4" t="s">
        <v>206</v>
      </c>
      <c r="D10" s="85" t="s">
        <v>1246</v>
      </c>
      <c r="E10" s="1"/>
      <c r="F10" s="28">
        <v>90.7</v>
      </c>
    </row>
    <row r="11" spans="1:6">
      <c r="A11" s="10" t="s">
        <v>39</v>
      </c>
      <c r="B11" s="51" t="s">
        <v>1247</v>
      </c>
      <c r="C11" s="4" t="s">
        <v>243</v>
      </c>
      <c r="D11" s="85" t="s">
        <v>1248</v>
      </c>
      <c r="E11" s="1"/>
      <c r="F11" s="28">
        <v>88.8</v>
      </c>
    </row>
    <row r="12" spans="1:6">
      <c r="A12" s="13" t="s">
        <v>40</v>
      </c>
      <c r="B12" s="51" t="s">
        <v>21</v>
      </c>
      <c r="C12" s="4" t="s">
        <v>63</v>
      </c>
      <c r="D12" s="85" t="s">
        <v>1249</v>
      </c>
      <c r="E12" s="1"/>
      <c r="F12" s="28">
        <v>86.9</v>
      </c>
    </row>
    <row r="13" spans="1:6">
      <c r="A13" s="10" t="s">
        <v>41</v>
      </c>
      <c r="B13" s="51" t="s">
        <v>1250</v>
      </c>
      <c r="C13" s="4" t="s">
        <v>1251</v>
      </c>
      <c r="D13" s="85" t="s">
        <v>1252</v>
      </c>
      <c r="E13" s="1"/>
      <c r="F13" s="28">
        <v>85.1</v>
      </c>
    </row>
    <row r="14" spans="1:6">
      <c r="A14" s="13" t="s">
        <v>42</v>
      </c>
      <c r="B14" s="51" t="s">
        <v>9</v>
      </c>
      <c r="C14" s="4" t="s">
        <v>67</v>
      </c>
      <c r="D14" s="85" t="s">
        <v>1253</v>
      </c>
      <c r="E14" s="1"/>
      <c r="F14" s="28">
        <v>83.2</v>
      </c>
    </row>
    <row r="15" spans="1:6">
      <c r="A15" s="10" t="s">
        <v>43</v>
      </c>
      <c r="B15" s="51" t="s">
        <v>1254</v>
      </c>
      <c r="C15" s="4" t="s">
        <v>619</v>
      </c>
      <c r="D15" s="85" t="s">
        <v>975</v>
      </c>
      <c r="E15" s="1"/>
      <c r="F15" s="28">
        <v>81.3</v>
      </c>
    </row>
    <row r="16" spans="1:6">
      <c r="A16" s="13" t="s">
        <v>44</v>
      </c>
      <c r="B16" s="51" t="s">
        <v>381</v>
      </c>
      <c r="C16" s="4" t="s">
        <v>63</v>
      </c>
      <c r="D16" s="85" t="s">
        <v>1255</v>
      </c>
      <c r="E16" s="1"/>
      <c r="F16" s="28">
        <v>79.5</v>
      </c>
    </row>
    <row r="17" spans="1:6">
      <c r="A17" s="10" t="s">
        <v>45</v>
      </c>
      <c r="B17" s="51" t="s">
        <v>627</v>
      </c>
      <c r="C17" s="4" t="s">
        <v>243</v>
      </c>
      <c r="D17" s="85" t="s">
        <v>1256</v>
      </c>
      <c r="E17" s="1"/>
      <c r="F17" s="28">
        <v>77.599999999999994</v>
      </c>
    </row>
    <row r="18" spans="1:6">
      <c r="A18" s="13" t="s">
        <v>46</v>
      </c>
      <c r="B18" s="51" t="s">
        <v>358</v>
      </c>
      <c r="C18" s="37" t="s">
        <v>64</v>
      </c>
      <c r="D18" s="85" t="s">
        <v>1257</v>
      </c>
      <c r="E18" s="1"/>
      <c r="F18" s="28">
        <v>75.7</v>
      </c>
    </row>
    <row r="19" spans="1:6">
      <c r="A19" s="10" t="s">
        <v>47</v>
      </c>
      <c r="B19" s="51" t="s">
        <v>1258</v>
      </c>
      <c r="C19" s="37" t="s">
        <v>1251</v>
      </c>
      <c r="D19" s="85" t="s">
        <v>1259</v>
      </c>
      <c r="E19" s="1"/>
      <c r="F19" s="28">
        <v>73.8</v>
      </c>
    </row>
    <row r="20" spans="1:6">
      <c r="A20" s="13" t="s">
        <v>48</v>
      </c>
      <c r="B20" s="51" t="s">
        <v>139</v>
      </c>
      <c r="C20" s="37" t="s">
        <v>64</v>
      </c>
      <c r="D20" s="85" t="s">
        <v>1260</v>
      </c>
      <c r="E20" s="1"/>
      <c r="F20" s="28">
        <v>72</v>
      </c>
    </row>
    <row r="21" spans="1:6">
      <c r="A21" s="10" t="s">
        <v>49</v>
      </c>
      <c r="B21" s="51" t="s">
        <v>768</v>
      </c>
      <c r="C21" s="37" t="s">
        <v>232</v>
      </c>
      <c r="D21" s="85" t="s">
        <v>1261</v>
      </c>
      <c r="E21" s="1"/>
      <c r="F21" s="28">
        <v>70.099999999999994</v>
      </c>
    </row>
    <row r="22" spans="1:6">
      <c r="A22" s="13" t="s">
        <v>50</v>
      </c>
      <c r="B22" s="51" t="s">
        <v>28</v>
      </c>
      <c r="C22" s="37" t="s">
        <v>63</v>
      </c>
      <c r="D22" s="85" t="s">
        <v>1262</v>
      </c>
      <c r="E22" s="1"/>
      <c r="F22" s="28">
        <v>68.2</v>
      </c>
    </row>
    <row r="23" spans="1:6">
      <c r="A23" s="10" t="s">
        <v>51</v>
      </c>
      <c r="B23" s="51" t="s">
        <v>10</v>
      </c>
      <c r="C23" s="37" t="s">
        <v>64</v>
      </c>
      <c r="D23" s="85" t="s">
        <v>977</v>
      </c>
      <c r="E23" s="1"/>
      <c r="F23" s="28">
        <v>66.400000000000006</v>
      </c>
    </row>
    <row r="24" spans="1:6">
      <c r="A24" s="13" t="s">
        <v>52</v>
      </c>
      <c r="B24" s="51" t="s">
        <v>8</v>
      </c>
      <c r="C24" s="37" t="s">
        <v>67</v>
      </c>
      <c r="D24" s="85" t="s">
        <v>1263</v>
      </c>
      <c r="E24" s="1"/>
      <c r="F24" s="28">
        <v>64.5</v>
      </c>
    </row>
    <row r="25" spans="1:6">
      <c r="A25" s="10" t="s">
        <v>53</v>
      </c>
      <c r="B25" s="51" t="s">
        <v>1264</v>
      </c>
      <c r="C25" s="37" t="s">
        <v>63</v>
      </c>
      <c r="D25" s="85" t="s">
        <v>979</v>
      </c>
      <c r="E25" s="1"/>
      <c r="F25" s="28">
        <v>62.6</v>
      </c>
    </row>
    <row r="26" spans="1:6">
      <c r="A26" s="13" t="s">
        <v>70</v>
      </c>
      <c r="B26" s="51" t="s">
        <v>858</v>
      </c>
      <c r="C26" s="37" t="s">
        <v>764</v>
      </c>
      <c r="D26" s="85" t="s">
        <v>1265</v>
      </c>
      <c r="E26" s="1"/>
      <c r="F26" s="28">
        <v>60.8</v>
      </c>
    </row>
    <row r="27" spans="1:6">
      <c r="A27" s="10" t="s">
        <v>71</v>
      </c>
      <c r="B27" s="51" t="s">
        <v>354</v>
      </c>
      <c r="C27" s="37" t="s">
        <v>288</v>
      </c>
      <c r="D27" s="85" t="s">
        <v>1266</v>
      </c>
      <c r="E27" s="1"/>
      <c r="F27" s="28">
        <v>58.9</v>
      </c>
    </row>
    <row r="28" spans="1:6">
      <c r="A28" s="13" t="s">
        <v>72</v>
      </c>
      <c r="B28" s="51" t="s">
        <v>1267</v>
      </c>
      <c r="C28" s="37" t="s">
        <v>246</v>
      </c>
      <c r="D28" s="85" t="s">
        <v>1268</v>
      </c>
      <c r="E28" s="1"/>
      <c r="F28" s="28">
        <v>57</v>
      </c>
    </row>
    <row r="29" spans="1:6">
      <c r="A29" s="10" t="s">
        <v>73</v>
      </c>
      <c r="B29" s="51" t="s">
        <v>1269</v>
      </c>
      <c r="C29" s="37" t="s">
        <v>1270</v>
      </c>
      <c r="D29" s="85" t="s">
        <v>1271</v>
      </c>
      <c r="E29" s="1"/>
      <c r="F29" s="28">
        <v>55.2</v>
      </c>
    </row>
    <row r="30" spans="1:6">
      <c r="A30" s="13" t="s">
        <v>74</v>
      </c>
      <c r="B30" s="51" t="s">
        <v>382</v>
      </c>
      <c r="C30" s="37" t="s">
        <v>206</v>
      </c>
      <c r="D30" s="85" t="s">
        <v>1272</v>
      </c>
      <c r="E30" s="1"/>
      <c r="F30" s="28">
        <v>53.3</v>
      </c>
    </row>
    <row r="31" spans="1:6">
      <c r="A31" s="10" t="s">
        <v>75</v>
      </c>
      <c r="B31" s="51" t="s">
        <v>352</v>
      </c>
      <c r="C31" s="37" t="s">
        <v>219</v>
      </c>
      <c r="D31" s="85" t="s">
        <v>1273</v>
      </c>
      <c r="E31" s="1"/>
      <c r="F31" s="28">
        <v>51.4</v>
      </c>
    </row>
    <row r="32" spans="1:6">
      <c r="A32" s="13" t="s">
        <v>76</v>
      </c>
      <c r="B32" s="51" t="s">
        <v>1274</v>
      </c>
      <c r="C32" s="37" t="s">
        <v>63</v>
      </c>
      <c r="D32" s="85" t="s">
        <v>1275</v>
      </c>
      <c r="E32" s="1"/>
      <c r="F32" s="28">
        <v>49.6</v>
      </c>
    </row>
    <row r="33" spans="1:6">
      <c r="A33" s="10" t="s">
        <v>77</v>
      </c>
      <c r="B33" s="51" t="s">
        <v>1276</v>
      </c>
      <c r="C33" s="37" t="s">
        <v>1277</v>
      </c>
      <c r="D33" s="85" t="s">
        <v>1278</v>
      </c>
      <c r="E33" s="1"/>
      <c r="F33" s="28">
        <v>47.7</v>
      </c>
    </row>
    <row r="34" spans="1:6">
      <c r="A34" s="13" t="s">
        <v>78</v>
      </c>
      <c r="B34" s="51" t="s">
        <v>708</v>
      </c>
      <c r="C34" s="37" t="s">
        <v>611</v>
      </c>
      <c r="D34" s="85" t="s">
        <v>1279</v>
      </c>
      <c r="E34" s="1"/>
      <c r="F34" s="28">
        <v>45.8</v>
      </c>
    </row>
    <row r="35" spans="1:6">
      <c r="A35" s="10" t="s">
        <v>79</v>
      </c>
      <c r="B35" s="51" t="s">
        <v>1264</v>
      </c>
      <c r="C35" s="37" t="s">
        <v>63</v>
      </c>
      <c r="D35" s="85" t="s">
        <v>1280</v>
      </c>
      <c r="E35" s="1"/>
      <c r="F35" s="28">
        <v>44</v>
      </c>
    </row>
    <row r="36" spans="1:6">
      <c r="A36" s="13" t="s">
        <v>80</v>
      </c>
      <c r="B36" s="51" t="s">
        <v>24</v>
      </c>
      <c r="C36" s="37" t="s">
        <v>63</v>
      </c>
      <c r="D36" s="85" t="s">
        <v>1281</v>
      </c>
      <c r="E36" s="1"/>
      <c r="F36" s="28">
        <v>42.1</v>
      </c>
    </row>
    <row r="37" spans="1:6">
      <c r="A37" s="10" t="s">
        <v>81</v>
      </c>
      <c r="B37" s="51" t="s">
        <v>138</v>
      </c>
      <c r="C37" s="37" t="s">
        <v>219</v>
      </c>
      <c r="D37" s="85" t="s">
        <v>1282</v>
      </c>
      <c r="E37" s="1"/>
      <c r="F37" s="28">
        <v>40.200000000000003</v>
      </c>
    </row>
    <row r="38" spans="1:6">
      <c r="A38" s="13" t="s">
        <v>82</v>
      </c>
      <c r="B38" s="51" t="s">
        <v>756</v>
      </c>
      <c r="C38" s="37" t="s">
        <v>63</v>
      </c>
      <c r="D38" s="85" t="s">
        <v>1283</v>
      </c>
      <c r="E38" s="1"/>
      <c r="F38" s="28">
        <v>38.4</v>
      </c>
    </row>
    <row r="39" spans="1:6">
      <c r="A39" s="10" t="s">
        <v>83</v>
      </c>
      <c r="B39" s="51" t="s">
        <v>360</v>
      </c>
      <c r="C39" s="37" t="s">
        <v>232</v>
      </c>
      <c r="D39" s="85" t="s">
        <v>1284</v>
      </c>
      <c r="E39" s="1"/>
      <c r="F39" s="28">
        <v>36.5</v>
      </c>
    </row>
    <row r="40" spans="1:6">
      <c r="A40" s="13" t="s">
        <v>164</v>
      </c>
      <c r="B40" s="51" t="s">
        <v>1285</v>
      </c>
      <c r="C40" s="37" t="s">
        <v>684</v>
      </c>
      <c r="D40" s="85" t="s">
        <v>1286</v>
      </c>
      <c r="E40" s="1"/>
      <c r="F40" s="28">
        <v>34.6</v>
      </c>
    </row>
    <row r="41" spans="1:6">
      <c r="A41" s="10" t="s">
        <v>165</v>
      </c>
      <c r="B41" s="51" t="s">
        <v>1287</v>
      </c>
      <c r="C41" s="37" t="s">
        <v>64</v>
      </c>
      <c r="D41" s="85" t="s">
        <v>1288</v>
      </c>
      <c r="E41" s="1"/>
      <c r="F41" s="28">
        <v>32.799999999999997</v>
      </c>
    </row>
    <row r="42" spans="1:6">
      <c r="A42" s="13" t="s">
        <v>166</v>
      </c>
      <c r="B42" s="51" t="s">
        <v>1289</v>
      </c>
      <c r="C42" s="37" t="s">
        <v>684</v>
      </c>
      <c r="D42" s="85" t="s">
        <v>1290</v>
      </c>
      <c r="E42" s="1"/>
      <c r="F42" s="28">
        <v>30.9</v>
      </c>
    </row>
    <row r="43" spans="1:6">
      <c r="A43" s="10" t="s">
        <v>167</v>
      </c>
      <c r="B43" s="51" t="s">
        <v>23</v>
      </c>
      <c r="C43" s="37" t="s">
        <v>63</v>
      </c>
      <c r="D43" s="85" t="s">
        <v>1291</v>
      </c>
      <c r="E43" s="1"/>
      <c r="F43" s="28">
        <v>29</v>
      </c>
    </row>
    <row r="44" spans="1:6">
      <c r="A44" s="13" t="s">
        <v>168</v>
      </c>
      <c r="B44" s="51" t="s">
        <v>362</v>
      </c>
      <c r="C44" s="37" t="s">
        <v>63</v>
      </c>
      <c r="D44" s="85" t="s">
        <v>1292</v>
      </c>
      <c r="E44" s="1"/>
      <c r="F44" s="28">
        <v>27.2</v>
      </c>
    </row>
    <row r="45" spans="1:6">
      <c r="A45" s="10" t="s">
        <v>169</v>
      </c>
      <c r="B45" s="51" t="s">
        <v>1293</v>
      </c>
      <c r="C45" s="37" t="s">
        <v>1294</v>
      </c>
      <c r="D45" s="85" t="s">
        <v>1295</v>
      </c>
      <c r="E45" s="1"/>
      <c r="F45" s="28">
        <v>25.3</v>
      </c>
    </row>
    <row r="46" spans="1:6">
      <c r="A46" s="13" t="s">
        <v>170</v>
      </c>
      <c r="B46" s="51" t="s">
        <v>1238</v>
      </c>
      <c r="C46" s="37" t="s">
        <v>614</v>
      </c>
      <c r="D46" s="85" t="s">
        <v>1296</v>
      </c>
      <c r="E46" s="1"/>
      <c r="F46" s="28">
        <v>23.4</v>
      </c>
    </row>
    <row r="47" spans="1:6">
      <c r="A47" s="10" t="s">
        <v>171</v>
      </c>
      <c r="B47" s="51" t="s">
        <v>1297</v>
      </c>
      <c r="C47" s="37" t="s">
        <v>206</v>
      </c>
      <c r="D47" s="85" t="s">
        <v>1298</v>
      </c>
      <c r="E47" s="1"/>
      <c r="F47" s="28">
        <v>21.5</v>
      </c>
    </row>
    <row r="48" spans="1:6">
      <c r="A48" s="13" t="s">
        <v>172</v>
      </c>
      <c r="B48" s="51" t="s">
        <v>795</v>
      </c>
      <c r="C48" s="37" t="s">
        <v>206</v>
      </c>
      <c r="D48" s="85" t="s">
        <v>1299</v>
      </c>
      <c r="E48" s="1"/>
      <c r="F48" s="28">
        <v>19.7</v>
      </c>
    </row>
    <row r="49" spans="1:6">
      <c r="A49" s="10" t="s">
        <v>173</v>
      </c>
      <c r="B49" s="51" t="s">
        <v>849</v>
      </c>
      <c r="C49" s="37" t="s">
        <v>232</v>
      </c>
      <c r="D49" s="85" t="s">
        <v>1300</v>
      </c>
      <c r="E49" s="1"/>
      <c r="F49" s="28">
        <v>17.8</v>
      </c>
    </row>
    <row r="50" spans="1:6">
      <c r="A50" s="13" t="s">
        <v>174</v>
      </c>
      <c r="B50" s="51" t="s">
        <v>1301</v>
      </c>
      <c r="C50" s="37" t="s">
        <v>219</v>
      </c>
      <c r="D50" s="85" t="s">
        <v>1302</v>
      </c>
      <c r="E50" s="1"/>
      <c r="F50" s="28">
        <v>15.9</v>
      </c>
    </row>
    <row r="51" spans="1:6">
      <c r="A51" s="10" t="s">
        <v>175</v>
      </c>
      <c r="B51" s="51" t="s">
        <v>151</v>
      </c>
      <c r="C51" s="37" t="s">
        <v>64</v>
      </c>
      <c r="D51" s="85" t="s">
        <v>1303</v>
      </c>
      <c r="E51" s="1"/>
      <c r="F51" s="28">
        <v>14.1</v>
      </c>
    </row>
    <row r="52" spans="1:6">
      <c r="A52" s="13" t="s">
        <v>176</v>
      </c>
      <c r="B52" s="51" t="s">
        <v>1304</v>
      </c>
      <c r="C52" s="37"/>
      <c r="D52" s="85" t="s">
        <v>1305</v>
      </c>
      <c r="E52" s="1"/>
      <c r="F52" s="28">
        <v>12.2</v>
      </c>
    </row>
    <row r="53" spans="1:6">
      <c r="A53" s="10" t="s">
        <v>177</v>
      </c>
      <c r="B53" s="51" t="s">
        <v>1306</v>
      </c>
      <c r="C53" s="37" t="s">
        <v>63</v>
      </c>
      <c r="D53" s="85" t="s">
        <v>1307</v>
      </c>
      <c r="E53" s="1"/>
      <c r="F53" s="28">
        <v>10.3</v>
      </c>
    </row>
    <row r="54" spans="1:6">
      <c r="A54" s="13" t="s">
        <v>178</v>
      </c>
      <c r="B54" s="51" t="s">
        <v>154</v>
      </c>
      <c r="C54" s="37" t="s">
        <v>664</v>
      </c>
      <c r="D54" s="85" t="s">
        <v>1308</v>
      </c>
      <c r="E54" s="1"/>
      <c r="F54" s="28">
        <v>8.5</v>
      </c>
    </row>
    <row r="55" spans="1:6">
      <c r="A55" s="10" t="s">
        <v>179</v>
      </c>
      <c r="B55" s="51" t="s">
        <v>390</v>
      </c>
      <c r="C55" s="37" t="s">
        <v>219</v>
      </c>
      <c r="D55" s="85" t="s">
        <v>1309</v>
      </c>
      <c r="E55" s="1"/>
      <c r="F55" s="28">
        <v>6.6</v>
      </c>
    </row>
    <row r="56" spans="1:6">
      <c r="A56" s="3"/>
      <c r="B56" s="51" t="s">
        <v>1310</v>
      </c>
      <c r="C56" s="37" t="s">
        <v>1294</v>
      </c>
      <c r="D56" s="85" t="s">
        <v>241</v>
      </c>
      <c r="E56" s="1"/>
      <c r="F56" s="28">
        <v>1</v>
      </c>
    </row>
    <row r="57" spans="1:6">
      <c r="A57" s="3"/>
      <c r="B57" s="51" t="s">
        <v>753</v>
      </c>
      <c r="C57" s="37" t="s">
        <v>232</v>
      </c>
      <c r="D57" s="85" t="s">
        <v>241</v>
      </c>
      <c r="E57" s="1"/>
      <c r="F57" s="28">
        <v>1</v>
      </c>
    </row>
    <row r="58" spans="1:6">
      <c r="A58" s="13"/>
      <c r="B58" s="51" t="s">
        <v>412</v>
      </c>
      <c r="C58" s="37" t="s">
        <v>64</v>
      </c>
      <c r="D58" s="85" t="s">
        <v>241</v>
      </c>
      <c r="E58" s="1"/>
      <c r="F58" s="28">
        <v>1</v>
      </c>
    </row>
    <row r="59" spans="1:6">
      <c r="A59" s="64"/>
      <c r="B59" s="58"/>
      <c r="C59" s="87"/>
    </row>
    <row r="60" spans="1:6" ht="19.5" thickBot="1">
      <c r="B60" s="40" t="s">
        <v>1311</v>
      </c>
    </row>
    <row r="61" spans="1:6" ht="15.75" thickBot="1">
      <c r="A61" s="5" t="s">
        <v>32</v>
      </c>
      <c r="B61" s="26" t="s">
        <v>61</v>
      </c>
      <c r="C61" s="8" t="s">
        <v>62</v>
      </c>
      <c r="D61" s="47" t="s">
        <v>29</v>
      </c>
      <c r="E61" s="7" t="s">
        <v>84</v>
      </c>
      <c r="F61" s="78" t="s">
        <v>85</v>
      </c>
    </row>
    <row r="62" spans="1:6">
      <c r="A62" s="9" t="s">
        <v>33</v>
      </c>
      <c r="B62" s="52" t="s">
        <v>610</v>
      </c>
      <c r="C62" s="17" t="s">
        <v>611</v>
      </c>
      <c r="D62" s="84" t="s">
        <v>1312</v>
      </c>
      <c r="E62" s="2"/>
      <c r="F62" s="67">
        <v>100</v>
      </c>
    </row>
    <row r="63" spans="1:6">
      <c r="A63" s="9" t="s">
        <v>34</v>
      </c>
      <c r="B63" s="51" t="s">
        <v>367</v>
      </c>
      <c r="C63" s="17" t="s">
        <v>243</v>
      </c>
      <c r="D63" s="84" t="s">
        <v>1313</v>
      </c>
      <c r="E63" s="2"/>
      <c r="F63" s="67">
        <v>97.1</v>
      </c>
    </row>
    <row r="64" spans="1:6">
      <c r="A64" s="9" t="s">
        <v>35</v>
      </c>
      <c r="B64" s="51" t="s">
        <v>135</v>
      </c>
      <c r="C64" s="17" t="s">
        <v>288</v>
      </c>
      <c r="D64" s="84" t="s">
        <v>1314</v>
      </c>
      <c r="E64" s="2"/>
      <c r="F64" s="67">
        <v>94.2</v>
      </c>
    </row>
    <row r="65" spans="1:6">
      <c r="A65" s="9" t="s">
        <v>36</v>
      </c>
      <c r="B65" s="51" t="s">
        <v>1315</v>
      </c>
      <c r="C65" s="17" t="s">
        <v>246</v>
      </c>
      <c r="D65" s="84" t="s">
        <v>1316</v>
      </c>
      <c r="E65" s="2"/>
      <c r="F65" s="67">
        <v>91.3</v>
      </c>
    </row>
    <row r="66" spans="1:6">
      <c r="A66" s="9" t="s">
        <v>37</v>
      </c>
      <c r="B66" s="51" t="s">
        <v>1317</v>
      </c>
      <c r="C66" s="17" t="s">
        <v>1277</v>
      </c>
      <c r="D66" s="84" t="s">
        <v>1318</v>
      </c>
      <c r="E66" s="2"/>
      <c r="F66" s="67">
        <v>88.4</v>
      </c>
    </row>
    <row r="67" spans="1:6">
      <c r="A67" s="9" t="s">
        <v>38</v>
      </c>
      <c r="B67" s="51" t="s">
        <v>357</v>
      </c>
      <c r="C67" s="17" t="s">
        <v>206</v>
      </c>
      <c r="D67" s="84" t="s">
        <v>1319</v>
      </c>
      <c r="E67" s="2"/>
      <c r="F67" s="67">
        <v>85.4</v>
      </c>
    </row>
    <row r="68" spans="1:6">
      <c r="A68" s="9" t="s">
        <v>39</v>
      </c>
      <c r="B68" s="51" t="s">
        <v>368</v>
      </c>
      <c r="C68" s="17" t="s">
        <v>243</v>
      </c>
      <c r="D68" s="84" t="s">
        <v>1320</v>
      </c>
      <c r="E68" s="2"/>
      <c r="F68" s="67">
        <v>82.5</v>
      </c>
    </row>
    <row r="69" spans="1:6">
      <c r="A69" s="9" t="s">
        <v>40</v>
      </c>
      <c r="B69" s="51" t="s">
        <v>356</v>
      </c>
      <c r="C69" s="17" t="s">
        <v>63</v>
      </c>
      <c r="D69" s="84" t="s">
        <v>1321</v>
      </c>
      <c r="E69" s="2"/>
      <c r="F69" s="67">
        <v>79.599999999999994</v>
      </c>
    </row>
    <row r="70" spans="1:6">
      <c r="A70" s="9" t="s">
        <v>41</v>
      </c>
      <c r="B70" s="51" t="s">
        <v>393</v>
      </c>
      <c r="C70" s="17" t="s">
        <v>63</v>
      </c>
      <c r="D70" s="84" t="s">
        <v>1322</v>
      </c>
      <c r="E70" s="2"/>
      <c r="F70" s="67">
        <v>76.7</v>
      </c>
    </row>
    <row r="71" spans="1:6">
      <c r="A71" s="9" t="s">
        <v>42</v>
      </c>
      <c r="B71" s="51" t="s">
        <v>866</v>
      </c>
      <c r="C71" s="17" t="s">
        <v>206</v>
      </c>
      <c r="D71" s="84" t="s">
        <v>1323</v>
      </c>
      <c r="E71" s="2"/>
      <c r="F71" s="67">
        <v>73.8</v>
      </c>
    </row>
    <row r="72" spans="1:6">
      <c r="A72" s="9" t="s">
        <v>43</v>
      </c>
      <c r="B72" s="51" t="s">
        <v>1324</v>
      </c>
      <c r="C72" s="17" t="s">
        <v>653</v>
      </c>
      <c r="D72" s="84" t="s">
        <v>1325</v>
      </c>
      <c r="E72" s="2"/>
      <c r="F72" s="67">
        <v>70.900000000000006</v>
      </c>
    </row>
    <row r="73" spans="1:6">
      <c r="A73" s="9" t="s">
        <v>44</v>
      </c>
      <c r="B73" s="51" t="s">
        <v>1326</v>
      </c>
      <c r="C73" s="4" t="s">
        <v>1251</v>
      </c>
      <c r="D73" s="85" t="s">
        <v>1327</v>
      </c>
      <c r="E73" s="1"/>
      <c r="F73" s="67">
        <v>68</v>
      </c>
    </row>
    <row r="74" spans="1:6">
      <c r="A74" s="9" t="s">
        <v>45</v>
      </c>
      <c r="B74" s="51" t="s">
        <v>1328</v>
      </c>
      <c r="C74" s="4" t="s">
        <v>246</v>
      </c>
      <c r="D74" s="85" t="s">
        <v>1329</v>
      </c>
      <c r="E74" s="1"/>
      <c r="F74" s="67">
        <v>65.099999999999994</v>
      </c>
    </row>
    <row r="75" spans="1:6">
      <c r="A75" s="9" t="s">
        <v>46</v>
      </c>
      <c r="B75" s="51" t="s">
        <v>399</v>
      </c>
      <c r="C75" s="4" t="s">
        <v>63</v>
      </c>
      <c r="D75" s="85" t="s">
        <v>1330</v>
      </c>
      <c r="E75" s="1"/>
      <c r="F75" s="67">
        <v>62.1</v>
      </c>
    </row>
    <row r="76" spans="1:6">
      <c r="A76" s="9" t="s">
        <v>47</v>
      </c>
      <c r="B76" s="51" t="s">
        <v>1331</v>
      </c>
      <c r="C76" s="4" t="s">
        <v>1294</v>
      </c>
      <c r="D76" s="85" t="s">
        <v>1332</v>
      </c>
      <c r="E76" s="1"/>
      <c r="F76" s="67">
        <v>59.2</v>
      </c>
    </row>
    <row r="77" spans="1:6">
      <c r="A77" s="9" t="s">
        <v>48</v>
      </c>
      <c r="B77" s="51" t="s">
        <v>1333</v>
      </c>
      <c r="C77" s="4" t="s">
        <v>646</v>
      </c>
      <c r="D77" s="85" t="s">
        <v>1335</v>
      </c>
      <c r="E77" s="1"/>
      <c r="F77" s="67">
        <v>56.3</v>
      </c>
    </row>
    <row r="78" spans="1:6">
      <c r="A78" s="9" t="s">
        <v>49</v>
      </c>
      <c r="B78" s="51" t="s">
        <v>379</v>
      </c>
      <c r="C78" s="4" t="s">
        <v>64</v>
      </c>
      <c r="D78" s="85" t="s">
        <v>1334</v>
      </c>
      <c r="E78" s="1"/>
      <c r="F78" s="67">
        <v>53.4</v>
      </c>
    </row>
    <row r="79" spans="1:6">
      <c r="A79" s="9" t="s">
        <v>50</v>
      </c>
      <c r="B79" s="51" t="s">
        <v>147</v>
      </c>
      <c r="C79" s="4" t="s">
        <v>63</v>
      </c>
      <c r="D79" s="85" t="s">
        <v>1336</v>
      </c>
      <c r="E79" s="1"/>
      <c r="F79" s="67">
        <v>50.5</v>
      </c>
    </row>
    <row r="80" spans="1:6">
      <c r="A80" s="9" t="s">
        <v>51</v>
      </c>
      <c r="B80" s="51" t="s">
        <v>1337</v>
      </c>
      <c r="C80" s="4" t="s">
        <v>781</v>
      </c>
      <c r="D80" s="85" t="s">
        <v>344</v>
      </c>
      <c r="E80" s="1"/>
      <c r="F80" s="67">
        <v>47.6</v>
      </c>
    </row>
    <row r="81" spans="1:6">
      <c r="A81" s="9" t="s">
        <v>52</v>
      </c>
      <c r="B81" s="51" t="s">
        <v>808</v>
      </c>
      <c r="C81" s="4" t="s">
        <v>243</v>
      </c>
      <c r="D81" s="85" t="s">
        <v>1338</v>
      </c>
      <c r="E81" s="1"/>
      <c r="F81" s="67">
        <v>44.7</v>
      </c>
    </row>
    <row r="82" spans="1:6">
      <c r="A82" s="9" t="s">
        <v>53</v>
      </c>
      <c r="B82" s="51" t="s">
        <v>396</v>
      </c>
      <c r="C82" s="4" t="s">
        <v>206</v>
      </c>
      <c r="D82" s="85" t="s">
        <v>1339</v>
      </c>
      <c r="E82" s="1"/>
      <c r="F82" s="67">
        <v>41.8</v>
      </c>
    </row>
    <row r="83" spans="1:6">
      <c r="A83" s="9" t="s">
        <v>70</v>
      </c>
      <c r="B83" s="51" t="s">
        <v>1340</v>
      </c>
      <c r="C83" s="37" t="s">
        <v>614</v>
      </c>
      <c r="D83" s="85" t="s">
        <v>1341</v>
      </c>
      <c r="E83" s="1"/>
      <c r="F83" s="67">
        <v>38.9</v>
      </c>
    </row>
    <row r="84" spans="1:6">
      <c r="A84" s="9" t="s">
        <v>71</v>
      </c>
      <c r="B84" s="51" t="s">
        <v>376</v>
      </c>
      <c r="C84" s="37" t="s">
        <v>232</v>
      </c>
      <c r="D84" s="85" t="s">
        <v>1342</v>
      </c>
      <c r="E84" s="1"/>
      <c r="F84" s="67">
        <v>35.9</v>
      </c>
    </row>
    <row r="85" spans="1:6">
      <c r="A85" s="9" t="s">
        <v>72</v>
      </c>
      <c r="B85" s="51" t="s">
        <v>1343</v>
      </c>
      <c r="C85" s="37" t="s">
        <v>614</v>
      </c>
      <c r="D85" s="85" t="s">
        <v>1344</v>
      </c>
      <c r="E85" s="1"/>
      <c r="F85" s="67">
        <v>33</v>
      </c>
    </row>
    <row r="86" spans="1:6">
      <c r="A86" s="9" t="s">
        <v>73</v>
      </c>
      <c r="B86" s="51" t="s">
        <v>373</v>
      </c>
      <c r="C86" s="4" t="s">
        <v>252</v>
      </c>
      <c r="D86" s="85" t="s">
        <v>1345</v>
      </c>
      <c r="E86" s="1"/>
      <c r="F86" s="67">
        <v>30.1</v>
      </c>
    </row>
    <row r="87" spans="1:6">
      <c r="A87" s="9" t="s">
        <v>74</v>
      </c>
      <c r="B87" s="51" t="s">
        <v>398</v>
      </c>
      <c r="C87" s="37"/>
      <c r="D87" s="85" t="s">
        <v>1346</v>
      </c>
      <c r="E87" s="1"/>
      <c r="F87" s="67">
        <v>27.2</v>
      </c>
    </row>
    <row r="88" spans="1:6">
      <c r="A88" s="9" t="s">
        <v>75</v>
      </c>
      <c r="B88" s="51" t="s">
        <v>149</v>
      </c>
      <c r="C88" s="37" t="s">
        <v>63</v>
      </c>
      <c r="D88" s="85" t="s">
        <v>1347</v>
      </c>
      <c r="E88" s="1"/>
      <c r="F88" s="67">
        <v>24.3</v>
      </c>
    </row>
    <row r="89" spans="1:6">
      <c r="A89" s="9" t="s">
        <v>76</v>
      </c>
      <c r="B89" s="51" t="s">
        <v>877</v>
      </c>
      <c r="C89" s="37" t="s">
        <v>653</v>
      </c>
      <c r="D89" s="85" t="s">
        <v>1348</v>
      </c>
      <c r="E89" s="1"/>
      <c r="F89" s="67">
        <v>21.4</v>
      </c>
    </row>
    <row r="90" spans="1:6">
      <c r="A90" s="9" t="s">
        <v>77</v>
      </c>
      <c r="B90" s="51" t="s">
        <v>377</v>
      </c>
      <c r="C90" s="37" t="s">
        <v>63</v>
      </c>
      <c r="D90" s="85" t="s">
        <v>1349</v>
      </c>
      <c r="E90" s="1"/>
      <c r="F90" s="67">
        <v>18.5</v>
      </c>
    </row>
    <row r="91" spans="1:6">
      <c r="A91" s="9" t="s">
        <v>78</v>
      </c>
      <c r="B91" s="51" t="s">
        <v>1350</v>
      </c>
      <c r="C91" s="37" t="s">
        <v>67</v>
      </c>
      <c r="D91" s="85" t="s">
        <v>1351</v>
      </c>
      <c r="E91" s="1"/>
      <c r="F91" s="67">
        <v>15.6</v>
      </c>
    </row>
    <row r="92" spans="1:6">
      <c r="A92" s="9" t="s">
        <v>79</v>
      </c>
      <c r="B92" s="51" t="s">
        <v>1352</v>
      </c>
      <c r="C92" s="37" t="s">
        <v>252</v>
      </c>
      <c r="D92" s="85" t="s">
        <v>1353</v>
      </c>
      <c r="E92" s="1"/>
      <c r="F92" s="28">
        <v>12.6</v>
      </c>
    </row>
    <row r="93" spans="1:6">
      <c r="A93" s="9" t="s">
        <v>80</v>
      </c>
      <c r="B93" s="51" t="s">
        <v>884</v>
      </c>
      <c r="C93" s="37" t="s">
        <v>885</v>
      </c>
      <c r="D93" s="85" t="s">
        <v>1354</v>
      </c>
      <c r="E93" s="1"/>
      <c r="F93" s="28">
        <v>9.6999999999999993</v>
      </c>
    </row>
    <row r="94" spans="1:6">
      <c r="A94" s="9" t="s">
        <v>81</v>
      </c>
      <c r="B94" s="51" t="s">
        <v>851</v>
      </c>
      <c r="C94" s="37" t="s">
        <v>232</v>
      </c>
      <c r="D94" s="85" t="s">
        <v>1355</v>
      </c>
      <c r="E94" s="1"/>
      <c r="F94" s="28">
        <v>6.8</v>
      </c>
    </row>
    <row r="95" spans="1:6">
      <c r="A95" s="3"/>
      <c r="B95" s="51" t="s">
        <v>763</v>
      </c>
      <c r="C95" s="37" t="s">
        <v>764</v>
      </c>
      <c r="D95" s="85" t="s">
        <v>241</v>
      </c>
      <c r="E95" s="1"/>
      <c r="F95" s="28">
        <v>1</v>
      </c>
    </row>
    <row r="96" spans="1:6">
      <c r="A96" s="3"/>
      <c r="B96" s="51" t="s">
        <v>1356</v>
      </c>
      <c r="C96" s="37" t="s">
        <v>781</v>
      </c>
      <c r="D96" s="85" t="s">
        <v>241</v>
      </c>
      <c r="E96" s="1"/>
      <c r="F96" s="28">
        <v>1</v>
      </c>
    </row>
    <row r="97" spans="1:6">
      <c r="B97" s="58"/>
      <c r="C97" s="87"/>
    </row>
    <row r="98" spans="1:6" ht="19.5" thickBot="1">
      <c r="B98" s="57" t="s">
        <v>546</v>
      </c>
    </row>
    <row r="99" spans="1:6" ht="15.75" thickBot="1">
      <c r="A99" s="5" t="s">
        <v>32</v>
      </c>
      <c r="B99" s="26" t="s">
        <v>61</v>
      </c>
      <c r="C99" s="8" t="s">
        <v>62</v>
      </c>
      <c r="D99" s="46" t="s">
        <v>29</v>
      </c>
      <c r="E99" s="7" t="s">
        <v>84</v>
      </c>
      <c r="F99" s="78" t="s">
        <v>85</v>
      </c>
    </row>
    <row r="100" spans="1:6">
      <c r="A100" s="9" t="s">
        <v>33</v>
      </c>
      <c r="B100" s="59" t="s">
        <v>1357</v>
      </c>
      <c r="C100" s="17" t="s">
        <v>806</v>
      </c>
      <c r="D100" s="84" t="s">
        <v>1358</v>
      </c>
      <c r="E100" s="2"/>
      <c r="F100" s="67">
        <v>85</v>
      </c>
    </row>
    <row r="101" spans="1:6">
      <c r="A101" s="9" t="s">
        <v>34</v>
      </c>
      <c r="B101" s="58" t="s">
        <v>1359</v>
      </c>
      <c r="C101" s="17" t="s">
        <v>806</v>
      </c>
      <c r="D101" s="84" t="s">
        <v>1360</v>
      </c>
      <c r="E101" s="2"/>
      <c r="F101" s="67">
        <v>82.8</v>
      </c>
    </row>
    <row r="102" spans="1:6">
      <c r="A102" s="9" t="s">
        <v>35</v>
      </c>
      <c r="B102" s="51" t="s">
        <v>1361</v>
      </c>
      <c r="C102" s="17" t="s">
        <v>806</v>
      </c>
      <c r="D102" s="84" t="s">
        <v>1362</v>
      </c>
      <c r="E102" s="2"/>
      <c r="F102" s="67">
        <v>80.599999999999994</v>
      </c>
    </row>
    <row r="103" spans="1:6">
      <c r="A103" s="9" t="s">
        <v>36</v>
      </c>
      <c r="B103" s="51" t="s">
        <v>1363</v>
      </c>
      <c r="C103" s="17" t="s">
        <v>806</v>
      </c>
      <c r="D103" s="84" t="s">
        <v>1364</v>
      </c>
      <c r="E103" s="2"/>
      <c r="F103" s="67">
        <v>78.400000000000006</v>
      </c>
    </row>
    <row r="104" spans="1:6">
      <c r="A104" s="9" t="s">
        <v>37</v>
      </c>
      <c r="B104" s="51" t="s">
        <v>856</v>
      </c>
      <c r="C104" s="17" t="s">
        <v>611</v>
      </c>
      <c r="D104" s="84" t="s">
        <v>1365</v>
      </c>
      <c r="E104" s="2"/>
      <c r="F104" s="67">
        <v>76.2</v>
      </c>
    </row>
    <row r="105" spans="1:6">
      <c r="A105" s="9" t="s">
        <v>38</v>
      </c>
      <c r="B105" s="51" t="s">
        <v>547</v>
      </c>
      <c r="C105" s="17" t="s">
        <v>63</v>
      </c>
      <c r="D105" s="84" t="s">
        <v>1366</v>
      </c>
      <c r="E105" s="2"/>
      <c r="F105" s="67">
        <v>73.900000000000006</v>
      </c>
    </row>
    <row r="106" spans="1:6">
      <c r="A106" s="9" t="s">
        <v>39</v>
      </c>
      <c r="B106" s="51" t="s">
        <v>1367</v>
      </c>
      <c r="C106" s="17" t="s">
        <v>64</v>
      </c>
      <c r="D106" s="84" t="s">
        <v>1368</v>
      </c>
      <c r="E106" s="2"/>
      <c r="F106" s="67">
        <v>71.7</v>
      </c>
    </row>
    <row r="107" spans="1:6">
      <c r="A107" s="9" t="s">
        <v>40</v>
      </c>
      <c r="B107" s="51" t="s">
        <v>579</v>
      </c>
      <c r="C107" s="17" t="s">
        <v>219</v>
      </c>
      <c r="D107" s="84" t="s">
        <v>1369</v>
      </c>
      <c r="E107" s="2"/>
      <c r="F107" s="67">
        <v>69.5</v>
      </c>
    </row>
    <row r="108" spans="1:6">
      <c r="A108" s="9" t="s">
        <v>41</v>
      </c>
      <c r="B108" s="51" t="s">
        <v>1371</v>
      </c>
      <c r="C108" s="17" t="s">
        <v>1294</v>
      </c>
      <c r="D108" s="84" t="s">
        <v>1370</v>
      </c>
      <c r="E108" s="2"/>
      <c r="F108" s="67">
        <v>67.3</v>
      </c>
    </row>
    <row r="109" spans="1:6">
      <c r="A109" s="9" t="s">
        <v>42</v>
      </c>
      <c r="B109" s="51" t="s">
        <v>1372</v>
      </c>
      <c r="C109" s="17" t="s">
        <v>1373</v>
      </c>
      <c r="D109" s="84" t="s">
        <v>1374</v>
      </c>
      <c r="E109" s="2"/>
      <c r="F109" s="67">
        <v>65.099999999999994</v>
      </c>
    </row>
    <row r="110" spans="1:6">
      <c r="A110" s="9" t="s">
        <v>42</v>
      </c>
      <c r="B110" s="51" t="s">
        <v>737</v>
      </c>
      <c r="C110" s="17" t="s">
        <v>64</v>
      </c>
      <c r="D110" s="84" t="s">
        <v>1374</v>
      </c>
      <c r="E110" s="2"/>
      <c r="F110" s="67">
        <v>65.099999999999994</v>
      </c>
    </row>
    <row r="111" spans="1:6">
      <c r="A111" s="9" t="s">
        <v>42</v>
      </c>
      <c r="B111" s="51" t="s">
        <v>386</v>
      </c>
      <c r="C111" s="17" t="s">
        <v>63</v>
      </c>
      <c r="D111" s="84" t="s">
        <v>1374</v>
      </c>
      <c r="E111" s="2"/>
      <c r="F111" s="67">
        <v>65.099999999999994</v>
      </c>
    </row>
    <row r="112" spans="1:6">
      <c r="A112" s="3" t="s">
        <v>45</v>
      </c>
      <c r="B112" s="51" t="s">
        <v>1375</v>
      </c>
      <c r="C112" s="4" t="s">
        <v>806</v>
      </c>
      <c r="D112" s="85" t="s">
        <v>1376</v>
      </c>
      <c r="E112" s="1"/>
      <c r="F112" s="67">
        <v>58.5</v>
      </c>
    </row>
    <row r="113" spans="1:6">
      <c r="A113" s="3" t="s">
        <v>46</v>
      </c>
      <c r="B113" s="51" t="s">
        <v>734</v>
      </c>
      <c r="C113" s="37" t="s">
        <v>64</v>
      </c>
      <c r="D113" s="85" t="s">
        <v>1377</v>
      </c>
      <c r="E113" s="1"/>
      <c r="F113" s="67">
        <v>56.3</v>
      </c>
    </row>
    <row r="114" spans="1:6">
      <c r="A114" s="3" t="s">
        <v>47</v>
      </c>
      <c r="B114" s="51" t="s">
        <v>1352</v>
      </c>
      <c r="C114" s="37" t="s">
        <v>252</v>
      </c>
      <c r="D114" s="85" t="s">
        <v>1378</v>
      </c>
      <c r="E114" s="1"/>
      <c r="F114" s="67">
        <v>54.1</v>
      </c>
    </row>
    <row r="115" spans="1:6">
      <c r="A115" s="3" t="s">
        <v>48</v>
      </c>
      <c r="B115" s="51" t="s">
        <v>27</v>
      </c>
      <c r="C115" s="37" t="s">
        <v>63</v>
      </c>
      <c r="D115" s="85" t="s">
        <v>1379</v>
      </c>
      <c r="E115" s="1"/>
      <c r="F115" s="67">
        <v>51.8</v>
      </c>
    </row>
    <row r="116" spans="1:6">
      <c r="A116" s="3" t="s">
        <v>49</v>
      </c>
      <c r="B116" s="51" t="s">
        <v>887</v>
      </c>
      <c r="C116" s="37" t="s">
        <v>653</v>
      </c>
      <c r="D116" s="85" t="s">
        <v>1380</v>
      </c>
      <c r="E116" s="1"/>
      <c r="F116" s="67">
        <v>49.6</v>
      </c>
    </row>
    <row r="117" spans="1:6">
      <c r="A117" s="3" t="s">
        <v>50</v>
      </c>
      <c r="B117" s="51" t="s">
        <v>1381</v>
      </c>
      <c r="C117" s="37" t="s">
        <v>684</v>
      </c>
      <c r="D117" s="85" t="s">
        <v>1382</v>
      </c>
      <c r="E117" s="1"/>
      <c r="F117" s="67">
        <v>47.4</v>
      </c>
    </row>
    <row r="118" spans="1:6">
      <c r="A118" s="3" t="s">
        <v>51</v>
      </c>
      <c r="B118" s="51" t="s">
        <v>6</v>
      </c>
      <c r="C118" s="37" t="s">
        <v>66</v>
      </c>
      <c r="D118" s="85" t="s">
        <v>1383</v>
      </c>
      <c r="E118" s="1"/>
      <c r="F118" s="67">
        <v>45.2</v>
      </c>
    </row>
    <row r="119" spans="1:6">
      <c r="A119" s="3" t="s">
        <v>52</v>
      </c>
      <c r="B119" s="51" t="s">
        <v>1384</v>
      </c>
      <c r="C119" s="37" t="s">
        <v>64</v>
      </c>
      <c r="D119" s="85" t="s">
        <v>1385</v>
      </c>
      <c r="E119" s="1"/>
      <c r="F119" s="67">
        <v>43</v>
      </c>
    </row>
    <row r="120" spans="1:6">
      <c r="A120" s="3" t="s">
        <v>53</v>
      </c>
      <c r="B120" s="51" t="s">
        <v>1386</v>
      </c>
      <c r="C120" s="37" t="s">
        <v>64</v>
      </c>
      <c r="D120" s="85" t="s">
        <v>1387</v>
      </c>
      <c r="E120" s="1"/>
      <c r="F120" s="67">
        <v>40.799999999999997</v>
      </c>
    </row>
    <row r="121" spans="1:6">
      <c r="A121" s="3" t="s">
        <v>70</v>
      </c>
      <c r="B121" s="51" t="s">
        <v>159</v>
      </c>
      <c r="C121" s="37" t="s">
        <v>64</v>
      </c>
      <c r="D121" s="85" t="s">
        <v>1388</v>
      </c>
      <c r="E121" s="1"/>
      <c r="F121" s="67">
        <v>38.6</v>
      </c>
    </row>
    <row r="122" spans="1:6">
      <c r="A122" s="3" t="s">
        <v>71</v>
      </c>
      <c r="B122" s="51" t="s">
        <v>1389</v>
      </c>
      <c r="C122" s="37" t="s">
        <v>806</v>
      </c>
      <c r="D122" s="85" t="s">
        <v>1390</v>
      </c>
      <c r="E122" s="1"/>
      <c r="F122" s="67">
        <v>36.4</v>
      </c>
    </row>
    <row r="123" spans="1:6">
      <c r="A123" s="3" t="s">
        <v>72</v>
      </c>
      <c r="B123" s="51" t="s">
        <v>389</v>
      </c>
      <c r="C123" s="37" t="s">
        <v>63</v>
      </c>
      <c r="D123" s="85" t="s">
        <v>1391</v>
      </c>
      <c r="E123" s="1"/>
      <c r="F123" s="67">
        <v>34.200000000000003</v>
      </c>
    </row>
    <row r="124" spans="1:6">
      <c r="A124" s="3" t="s">
        <v>73</v>
      </c>
      <c r="B124" s="51" t="s">
        <v>5</v>
      </c>
      <c r="C124" s="37" t="s">
        <v>66</v>
      </c>
      <c r="D124" s="85" t="s">
        <v>1392</v>
      </c>
      <c r="E124" s="1"/>
      <c r="F124" s="67">
        <v>31.9</v>
      </c>
    </row>
    <row r="125" spans="1:6">
      <c r="A125" s="3" t="s">
        <v>74</v>
      </c>
      <c r="B125" s="51" t="s">
        <v>1393</v>
      </c>
      <c r="C125" s="37"/>
      <c r="D125" s="85" t="s">
        <v>340</v>
      </c>
      <c r="E125" s="1"/>
      <c r="F125" s="67">
        <v>29.7</v>
      </c>
    </row>
    <row r="126" spans="1:6">
      <c r="A126" s="3" t="s">
        <v>75</v>
      </c>
      <c r="B126" s="51" t="s">
        <v>1394</v>
      </c>
      <c r="C126" s="37" t="s">
        <v>1294</v>
      </c>
      <c r="D126" s="85" t="s">
        <v>1395</v>
      </c>
      <c r="E126" s="1"/>
      <c r="F126" s="67">
        <v>27.5</v>
      </c>
    </row>
    <row r="127" spans="1:6">
      <c r="A127" s="3" t="s">
        <v>76</v>
      </c>
      <c r="B127" s="51" t="s">
        <v>1396</v>
      </c>
      <c r="C127" s="37" t="s">
        <v>653</v>
      </c>
      <c r="D127" s="85" t="s">
        <v>1397</v>
      </c>
      <c r="E127" s="1"/>
      <c r="F127" s="67">
        <v>25.3</v>
      </c>
    </row>
    <row r="128" spans="1:6">
      <c r="A128" s="3" t="s">
        <v>77</v>
      </c>
      <c r="B128" s="51" t="s">
        <v>146</v>
      </c>
      <c r="C128" s="37" t="s">
        <v>219</v>
      </c>
      <c r="D128" s="85" t="s">
        <v>1252</v>
      </c>
      <c r="E128" s="1"/>
      <c r="F128" s="67">
        <v>23.1</v>
      </c>
    </row>
    <row r="129" spans="1:6">
      <c r="A129" s="3" t="s">
        <v>78</v>
      </c>
      <c r="B129" s="51" t="s">
        <v>943</v>
      </c>
      <c r="C129" s="37"/>
      <c r="D129" s="85" t="s">
        <v>1398</v>
      </c>
      <c r="E129" s="1"/>
      <c r="F129" s="67">
        <v>20.9</v>
      </c>
    </row>
    <row r="130" spans="1:6">
      <c r="A130" s="3" t="s">
        <v>79</v>
      </c>
      <c r="B130" s="51" t="s">
        <v>1399</v>
      </c>
      <c r="C130" s="37" t="s">
        <v>63</v>
      </c>
      <c r="D130" s="85" t="s">
        <v>1400</v>
      </c>
      <c r="E130" s="1"/>
      <c r="F130" s="67">
        <v>18.7</v>
      </c>
    </row>
    <row r="131" spans="1:6">
      <c r="A131" s="3" t="s">
        <v>80</v>
      </c>
      <c r="B131" s="51" t="s">
        <v>1401</v>
      </c>
      <c r="C131" s="37" t="s">
        <v>206</v>
      </c>
      <c r="D131" s="85" t="s">
        <v>1402</v>
      </c>
      <c r="E131" s="1"/>
      <c r="F131" s="67">
        <v>16.5</v>
      </c>
    </row>
    <row r="132" spans="1:6">
      <c r="A132" s="3" t="s">
        <v>81</v>
      </c>
      <c r="B132" s="51" t="s">
        <v>4</v>
      </c>
      <c r="C132" s="37" t="s">
        <v>66</v>
      </c>
      <c r="D132" s="85" t="s">
        <v>1403</v>
      </c>
      <c r="E132" s="1"/>
      <c r="F132" s="67">
        <v>14.3</v>
      </c>
    </row>
    <row r="133" spans="1:6">
      <c r="A133" s="3" t="s">
        <v>82</v>
      </c>
      <c r="B133" s="51" t="s">
        <v>1404</v>
      </c>
      <c r="C133" s="37" t="s">
        <v>806</v>
      </c>
      <c r="D133" s="85" t="s">
        <v>1405</v>
      </c>
      <c r="E133" s="1"/>
      <c r="F133" s="67">
        <v>12.1</v>
      </c>
    </row>
    <row r="134" spans="1:6">
      <c r="A134" s="3" t="s">
        <v>83</v>
      </c>
      <c r="B134" s="51" t="s">
        <v>405</v>
      </c>
      <c r="C134" s="37" t="s">
        <v>252</v>
      </c>
      <c r="D134" s="85" t="s">
        <v>1406</v>
      </c>
      <c r="E134" s="1"/>
      <c r="F134" s="67">
        <v>9.8000000000000007</v>
      </c>
    </row>
    <row r="135" spans="1:6">
      <c r="A135" s="3" t="s">
        <v>164</v>
      </c>
      <c r="B135" s="51" t="s">
        <v>1407</v>
      </c>
      <c r="C135" s="37" t="s">
        <v>653</v>
      </c>
      <c r="D135" s="85" t="s">
        <v>202</v>
      </c>
      <c r="E135" s="1"/>
      <c r="F135" s="67">
        <v>7.6</v>
      </c>
    </row>
    <row r="136" spans="1:6">
      <c r="A136" s="3" t="s">
        <v>165</v>
      </c>
      <c r="B136" s="51" t="s">
        <v>1408</v>
      </c>
      <c r="C136" s="37" t="s">
        <v>64</v>
      </c>
      <c r="D136" s="85" t="s">
        <v>1409</v>
      </c>
      <c r="E136" s="1"/>
      <c r="F136" s="67">
        <v>5.4</v>
      </c>
    </row>
    <row r="137" spans="1:6">
      <c r="A137" s="3" t="s">
        <v>166</v>
      </c>
      <c r="B137" s="51" t="s">
        <v>902</v>
      </c>
      <c r="C137" s="37" t="s">
        <v>243</v>
      </c>
      <c r="D137" s="85" t="s">
        <v>1410</v>
      </c>
      <c r="E137" s="1"/>
      <c r="F137" s="67">
        <v>3.2</v>
      </c>
    </row>
    <row r="138" spans="1:6">
      <c r="A138" s="3"/>
      <c r="B138" s="51" t="s">
        <v>1411</v>
      </c>
      <c r="C138" s="37"/>
      <c r="D138" s="85" t="s">
        <v>241</v>
      </c>
      <c r="E138" s="1"/>
      <c r="F138" s="67">
        <v>1</v>
      </c>
    </row>
    <row r="140" spans="1:6" ht="19.5" thickBot="1">
      <c r="B140" s="57" t="s">
        <v>69</v>
      </c>
    </row>
    <row r="141" spans="1:6" ht="15.75" thickBot="1">
      <c r="A141" s="5" t="s">
        <v>32</v>
      </c>
      <c r="B141" s="26" t="s">
        <v>61</v>
      </c>
      <c r="C141" s="8" t="s">
        <v>62</v>
      </c>
      <c r="D141" s="46" t="s">
        <v>29</v>
      </c>
      <c r="E141" s="7" t="s">
        <v>84</v>
      </c>
      <c r="F141" s="78" t="s">
        <v>85</v>
      </c>
    </row>
    <row r="142" spans="1:6">
      <c r="A142" s="9" t="s">
        <v>33</v>
      </c>
      <c r="B142" s="59" t="s">
        <v>926</v>
      </c>
      <c r="C142" s="17" t="s">
        <v>611</v>
      </c>
      <c r="D142" s="84" t="s">
        <v>1412</v>
      </c>
      <c r="E142" s="2"/>
      <c r="F142" s="67">
        <v>70</v>
      </c>
    </row>
    <row r="143" spans="1:6">
      <c r="A143" s="9" t="s">
        <v>34</v>
      </c>
      <c r="B143" s="58" t="s">
        <v>976</v>
      </c>
      <c r="C143" s="17" t="s">
        <v>64</v>
      </c>
      <c r="D143" s="84" t="s">
        <v>1364</v>
      </c>
      <c r="E143" s="2"/>
      <c r="F143" s="67">
        <v>66.7</v>
      </c>
    </row>
    <row r="144" spans="1:6">
      <c r="A144" s="9" t="s">
        <v>35</v>
      </c>
      <c r="B144" s="51" t="s">
        <v>1413</v>
      </c>
      <c r="C144" s="17" t="s">
        <v>653</v>
      </c>
      <c r="D144" s="84" t="s">
        <v>1414</v>
      </c>
      <c r="E144" s="2"/>
      <c r="F144" s="67">
        <v>63.4</v>
      </c>
    </row>
    <row r="145" spans="1:6">
      <c r="A145" s="9" t="s">
        <v>36</v>
      </c>
      <c r="B145" s="51" t="s">
        <v>420</v>
      </c>
      <c r="C145" s="17" t="s">
        <v>206</v>
      </c>
      <c r="D145" s="84" t="s">
        <v>1415</v>
      </c>
      <c r="E145" s="2"/>
      <c r="F145" s="67">
        <v>60.1</v>
      </c>
    </row>
    <row r="146" spans="1:6">
      <c r="A146" s="9" t="s">
        <v>37</v>
      </c>
      <c r="B146" s="51" t="s">
        <v>422</v>
      </c>
      <c r="C146" s="17" t="s">
        <v>206</v>
      </c>
      <c r="D146" s="84" t="s">
        <v>1416</v>
      </c>
      <c r="E146" s="2"/>
      <c r="F146" s="67">
        <v>56.9</v>
      </c>
    </row>
    <row r="147" spans="1:6">
      <c r="A147" s="9" t="s">
        <v>38</v>
      </c>
      <c r="B147" s="51" t="s">
        <v>423</v>
      </c>
      <c r="C147" s="17" t="s">
        <v>206</v>
      </c>
      <c r="D147" s="84" t="s">
        <v>335</v>
      </c>
      <c r="E147" s="2"/>
      <c r="F147" s="67">
        <v>53.6</v>
      </c>
    </row>
    <row r="148" spans="1:6">
      <c r="A148" s="9" t="s">
        <v>39</v>
      </c>
      <c r="B148" s="51" t="s">
        <v>1417</v>
      </c>
      <c r="C148" s="17" t="s">
        <v>64</v>
      </c>
      <c r="D148" s="84" t="s">
        <v>1418</v>
      </c>
      <c r="E148" s="2"/>
      <c r="F148" s="67">
        <v>50.3</v>
      </c>
    </row>
    <row r="149" spans="1:6">
      <c r="A149" s="9" t="s">
        <v>40</v>
      </c>
      <c r="B149" s="51" t="s">
        <v>590</v>
      </c>
      <c r="C149" s="17" t="s">
        <v>64</v>
      </c>
      <c r="D149" s="84" t="s">
        <v>1419</v>
      </c>
      <c r="E149" s="2"/>
      <c r="F149" s="67">
        <v>47</v>
      </c>
    </row>
    <row r="150" spans="1:6">
      <c r="A150" s="9" t="s">
        <v>41</v>
      </c>
      <c r="B150" s="51" t="s">
        <v>1420</v>
      </c>
      <c r="C150" s="17" t="s">
        <v>1421</v>
      </c>
      <c r="D150" s="84" t="s">
        <v>1422</v>
      </c>
      <c r="E150" s="2"/>
      <c r="F150" s="67">
        <v>43.7</v>
      </c>
    </row>
    <row r="151" spans="1:6">
      <c r="A151" s="9" t="s">
        <v>42</v>
      </c>
      <c r="B151" s="51" t="s">
        <v>1423</v>
      </c>
      <c r="C151" s="17" t="s">
        <v>63</v>
      </c>
      <c r="D151" s="84" t="s">
        <v>1424</v>
      </c>
      <c r="E151" s="2"/>
      <c r="F151" s="67">
        <v>40.4</v>
      </c>
    </row>
    <row r="152" spans="1:6">
      <c r="A152" s="9" t="s">
        <v>43</v>
      </c>
      <c r="B152" s="51" t="s">
        <v>1425</v>
      </c>
      <c r="C152" s="17"/>
      <c r="D152" s="84" t="s">
        <v>1426</v>
      </c>
      <c r="E152" s="2"/>
      <c r="F152" s="67">
        <v>37.1</v>
      </c>
    </row>
    <row r="153" spans="1:6">
      <c r="A153" s="9" t="s">
        <v>44</v>
      </c>
      <c r="B153" s="51" t="s">
        <v>1427</v>
      </c>
      <c r="C153" s="17" t="s">
        <v>206</v>
      </c>
      <c r="D153" s="84" t="s">
        <v>1428</v>
      </c>
      <c r="E153" s="2"/>
      <c r="F153" s="67">
        <v>33.9</v>
      </c>
    </row>
    <row r="154" spans="1:6">
      <c r="A154" s="3" t="s">
        <v>45</v>
      </c>
      <c r="B154" s="51" t="s">
        <v>1429</v>
      </c>
      <c r="C154" s="4" t="s">
        <v>1430</v>
      </c>
      <c r="D154" s="85" t="s">
        <v>1431</v>
      </c>
      <c r="E154" s="1"/>
      <c r="F154" s="67">
        <v>30.6</v>
      </c>
    </row>
    <row r="155" spans="1:6">
      <c r="A155" s="3" t="s">
        <v>46</v>
      </c>
      <c r="B155" s="51" t="s">
        <v>935</v>
      </c>
      <c r="C155" s="4" t="s">
        <v>64</v>
      </c>
      <c r="D155" s="85" t="s">
        <v>1432</v>
      </c>
      <c r="E155" s="1"/>
      <c r="F155" s="67">
        <v>27.3</v>
      </c>
    </row>
    <row r="156" spans="1:6">
      <c r="A156" s="3" t="s">
        <v>47</v>
      </c>
      <c r="B156" s="51" t="s">
        <v>433</v>
      </c>
      <c r="C156" s="4"/>
      <c r="D156" s="85" t="s">
        <v>1433</v>
      </c>
      <c r="E156" s="1"/>
      <c r="F156" s="67">
        <v>24</v>
      </c>
    </row>
    <row r="157" spans="1:6">
      <c r="A157" s="3" t="s">
        <v>48</v>
      </c>
      <c r="B157" s="51" t="s">
        <v>1434</v>
      </c>
      <c r="C157" s="4" t="s">
        <v>1430</v>
      </c>
      <c r="D157" s="85" t="s">
        <v>1435</v>
      </c>
      <c r="E157" s="1"/>
      <c r="F157" s="67">
        <v>20.7</v>
      </c>
    </row>
    <row r="158" spans="1:6">
      <c r="A158" s="3" t="s">
        <v>49</v>
      </c>
      <c r="B158" s="51" t="s">
        <v>430</v>
      </c>
      <c r="C158" s="4" t="s">
        <v>63</v>
      </c>
      <c r="D158" s="85" t="s">
        <v>1255</v>
      </c>
      <c r="E158" s="1"/>
      <c r="F158" s="67">
        <v>17.399999999999999</v>
      </c>
    </row>
    <row r="159" spans="1:6">
      <c r="A159" s="3" t="s">
        <v>50</v>
      </c>
      <c r="B159" s="51" t="s">
        <v>421</v>
      </c>
      <c r="C159" s="4" t="s">
        <v>206</v>
      </c>
      <c r="D159" s="85" t="s">
        <v>1436</v>
      </c>
      <c r="E159" s="1"/>
      <c r="F159" s="67">
        <v>14.1</v>
      </c>
    </row>
    <row r="160" spans="1:6">
      <c r="A160" s="3" t="s">
        <v>51</v>
      </c>
      <c r="B160" s="51" t="s">
        <v>440</v>
      </c>
      <c r="C160" s="4" t="s">
        <v>67</v>
      </c>
      <c r="D160" s="85" t="s">
        <v>1437</v>
      </c>
      <c r="E160" s="1"/>
      <c r="F160" s="67">
        <v>10.9</v>
      </c>
    </row>
    <row r="161" spans="1:6">
      <c r="A161" s="3" t="s">
        <v>52</v>
      </c>
      <c r="B161" s="51" t="s">
        <v>414</v>
      </c>
      <c r="C161" s="4" t="s">
        <v>67</v>
      </c>
      <c r="D161" s="85" t="s">
        <v>1438</v>
      </c>
      <c r="E161" s="1"/>
      <c r="F161" s="67">
        <v>7.6</v>
      </c>
    </row>
    <row r="162" spans="1:6">
      <c r="A162" s="3"/>
      <c r="B162" s="51" t="s">
        <v>1439</v>
      </c>
      <c r="C162" s="4" t="s">
        <v>64</v>
      </c>
      <c r="D162" s="85" t="s">
        <v>241</v>
      </c>
      <c r="E162" s="1"/>
      <c r="F162" s="67">
        <v>1</v>
      </c>
    </row>
    <row r="163" spans="1:6">
      <c r="A163" s="3"/>
      <c r="B163" s="51" t="s">
        <v>1025</v>
      </c>
      <c r="C163" s="4"/>
      <c r="D163" s="85" t="s">
        <v>241</v>
      </c>
      <c r="E163" s="1"/>
      <c r="F163" s="67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/>
  </sheetViews>
  <sheetFormatPr defaultRowHeight="15"/>
  <cols>
    <col min="2" max="2" width="22" style="53" customWidth="1"/>
    <col min="3" max="3" width="6.7109375" style="68" customWidth="1"/>
    <col min="4" max="4" width="9.140625" style="83"/>
    <col min="5" max="5" width="9.5703125" customWidth="1"/>
    <col min="6" max="6" width="9.140625" style="68"/>
    <col min="9" max="9" width="18.7109375" customWidth="1"/>
  </cols>
  <sheetData>
    <row r="1" spans="1:6" ht="28.5">
      <c r="A1" s="29" t="s">
        <v>1466</v>
      </c>
      <c r="B1" s="48"/>
      <c r="C1" s="86"/>
      <c r="D1" s="82"/>
      <c r="E1" s="29"/>
      <c r="F1" s="86"/>
    </row>
    <row r="3" spans="1:6" ht="19.5" thickBot="1">
      <c r="B3" s="49" t="s">
        <v>1244</v>
      </c>
    </row>
    <row r="4" spans="1:6" ht="15.75" thickBot="1">
      <c r="A4" s="5" t="s">
        <v>32</v>
      </c>
      <c r="B4" s="50" t="s">
        <v>61</v>
      </c>
      <c r="C4" s="8" t="s">
        <v>62</v>
      </c>
      <c r="D4" s="46" t="s">
        <v>29</v>
      </c>
      <c r="E4" s="7" t="s">
        <v>84</v>
      </c>
      <c r="F4" s="78" t="s">
        <v>85</v>
      </c>
    </row>
    <row r="5" spans="1:6">
      <c r="A5" s="10" t="s">
        <v>33</v>
      </c>
      <c r="B5" s="51" t="s">
        <v>348</v>
      </c>
      <c r="C5" s="17" t="s">
        <v>63</v>
      </c>
      <c r="D5" s="84" t="s">
        <v>1467</v>
      </c>
      <c r="E5" s="2"/>
      <c r="F5" s="67">
        <v>100</v>
      </c>
    </row>
    <row r="6" spans="1:6">
      <c r="A6" s="13" t="s">
        <v>34</v>
      </c>
      <c r="B6" s="51" t="s">
        <v>21</v>
      </c>
      <c r="C6" s="4" t="s">
        <v>63</v>
      </c>
      <c r="D6" s="85" t="s">
        <v>1468</v>
      </c>
      <c r="E6" s="1"/>
      <c r="F6" s="28">
        <f>F5-12.375</f>
        <v>87.625</v>
      </c>
    </row>
    <row r="7" spans="1:6">
      <c r="A7" s="10" t="s">
        <v>35</v>
      </c>
      <c r="B7" s="51" t="s">
        <v>8</v>
      </c>
      <c r="C7" s="4" t="s">
        <v>67</v>
      </c>
      <c r="D7" s="85" t="s">
        <v>1469</v>
      </c>
      <c r="E7" s="1"/>
      <c r="F7" s="28">
        <f t="shared" ref="F7:F13" si="0">F6-12.375</f>
        <v>75.25</v>
      </c>
    </row>
    <row r="8" spans="1:6">
      <c r="A8" s="13" t="s">
        <v>36</v>
      </c>
      <c r="B8" s="51" t="s">
        <v>358</v>
      </c>
      <c r="C8" s="4" t="s">
        <v>64</v>
      </c>
      <c r="D8" s="85" t="s">
        <v>1470</v>
      </c>
      <c r="E8" s="1"/>
      <c r="F8" s="28">
        <f t="shared" si="0"/>
        <v>62.875</v>
      </c>
    </row>
    <row r="9" spans="1:6">
      <c r="A9" s="10" t="s">
        <v>37</v>
      </c>
      <c r="B9" s="51" t="s">
        <v>1471</v>
      </c>
      <c r="C9" s="4"/>
      <c r="D9" s="85" t="s">
        <v>1472</v>
      </c>
      <c r="E9" s="1"/>
      <c r="F9" s="28">
        <f t="shared" si="0"/>
        <v>50.5</v>
      </c>
    </row>
    <row r="10" spans="1:6">
      <c r="A10" s="13" t="s">
        <v>38</v>
      </c>
      <c r="B10" s="51" t="s">
        <v>643</v>
      </c>
      <c r="C10" s="4" t="s">
        <v>232</v>
      </c>
      <c r="D10" s="85" t="s">
        <v>1473</v>
      </c>
      <c r="E10" s="1"/>
      <c r="F10" s="28">
        <f t="shared" si="0"/>
        <v>38.125</v>
      </c>
    </row>
    <row r="11" spans="1:6">
      <c r="A11" s="10" t="s">
        <v>39</v>
      </c>
      <c r="B11" s="51" t="s">
        <v>350</v>
      </c>
      <c r="C11" s="4" t="s">
        <v>67</v>
      </c>
      <c r="D11" s="85" t="s">
        <v>1474</v>
      </c>
      <c r="E11" s="1"/>
      <c r="F11" s="28">
        <f t="shared" si="0"/>
        <v>25.75</v>
      </c>
    </row>
    <row r="12" spans="1:6">
      <c r="A12" s="13" t="s">
        <v>40</v>
      </c>
      <c r="B12" s="51" t="s">
        <v>150</v>
      </c>
      <c r="C12" s="4" t="s">
        <v>63</v>
      </c>
      <c r="D12" s="85" t="s">
        <v>1475</v>
      </c>
      <c r="E12" s="1"/>
      <c r="F12" s="28">
        <f t="shared" si="0"/>
        <v>13.375</v>
      </c>
    </row>
    <row r="13" spans="1:6">
      <c r="A13" s="10" t="s">
        <v>41</v>
      </c>
      <c r="B13" s="51" t="s">
        <v>9</v>
      </c>
      <c r="C13" s="4" t="s">
        <v>67</v>
      </c>
      <c r="D13" s="85" t="s">
        <v>1476</v>
      </c>
      <c r="E13" s="1"/>
      <c r="F13" s="28">
        <f t="shared" si="0"/>
        <v>1</v>
      </c>
    </row>
    <row r="14" spans="1:6">
      <c r="A14" s="64"/>
      <c r="B14" s="58"/>
      <c r="C14" s="87"/>
    </row>
    <row r="15" spans="1:6" ht="19.5" thickBot="1">
      <c r="B15" s="40" t="s">
        <v>1311</v>
      </c>
    </row>
    <row r="16" spans="1:6" ht="15.75" thickBot="1">
      <c r="A16" s="5" t="s">
        <v>32</v>
      </c>
      <c r="B16" s="26" t="s">
        <v>61</v>
      </c>
      <c r="C16" s="8" t="s">
        <v>62</v>
      </c>
      <c r="D16" s="47" t="s">
        <v>29</v>
      </c>
      <c r="E16" s="7" t="s">
        <v>84</v>
      </c>
      <c r="F16" s="78" t="s">
        <v>85</v>
      </c>
    </row>
    <row r="17" spans="1:6">
      <c r="A17" s="9" t="s">
        <v>33</v>
      </c>
      <c r="B17" s="52" t="s">
        <v>1477</v>
      </c>
      <c r="C17" s="17" t="s">
        <v>243</v>
      </c>
      <c r="D17" s="84" t="s">
        <v>1478</v>
      </c>
      <c r="E17" s="2"/>
      <c r="F17" s="67">
        <v>100</v>
      </c>
    </row>
    <row r="18" spans="1:6">
      <c r="A18" s="9" t="s">
        <v>34</v>
      </c>
      <c r="B18" s="51" t="s">
        <v>366</v>
      </c>
      <c r="C18" s="17" t="s">
        <v>63</v>
      </c>
      <c r="D18" s="84" t="s">
        <v>1479</v>
      </c>
      <c r="E18" s="2"/>
      <c r="F18" s="67">
        <v>66</v>
      </c>
    </row>
    <row r="19" spans="1:6">
      <c r="A19" s="9" t="s">
        <v>35</v>
      </c>
      <c r="B19" s="51" t="s">
        <v>372</v>
      </c>
      <c r="C19" s="17" t="s">
        <v>63</v>
      </c>
      <c r="D19" s="84" t="s">
        <v>1480</v>
      </c>
      <c r="E19" s="2"/>
      <c r="F19" s="67">
        <v>33</v>
      </c>
    </row>
    <row r="20" spans="1:6">
      <c r="A20" s="9" t="s">
        <v>36</v>
      </c>
      <c r="B20" s="51" t="s">
        <v>870</v>
      </c>
      <c r="C20" s="17" t="s">
        <v>243</v>
      </c>
      <c r="D20" s="84" t="s">
        <v>1481</v>
      </c>
      <c r="E20" s="2"/>
      <c r="F20" s="67">
        <v>1</v>
      </c>
    </row>
    <row r="21" spans="1:6">
      <c r="B21" s="58"/>
      <c r="C21" s="87"/>
    </row>
    <row r="22" spans="1:6" ht="19.5" thickBot="1">
      <c r="B22" s="57" t="s">
        <v>546</v>
      </c>
    </row>
    <row r="23" spans="1:6" ht="15.75" thickBot="1">
      <c r="A23" s="5" t="s">
        <v>32</v>
      </c>
      <c r="B23" s="26" t="s">
        <v>61</v>
      </c>
      <c r="C23" s="8" t="s">
        <v>62</v>
      </c>
      <c r="D23" s="46" t="s">
        <v>29</v>
      </c>
      <c r="E23" s="7" t="s">
        <v>84</v>
      </c>
      <c r="F23" s="78" t="s">
        <v>85</v>
      </c>
    </row>
    <row r="24" spans="1:6">
      <c r="A24" s="9" t="s">
        <v>33</v>
      </c>
      <c r="B24" s="59" t="s">
        <v>795</v>
      </c>
      <c r="C24" s="17" t="s">
        <v>206</v>
      </c>
      <c r="D24" s="84" t="s">
        <v>1482</v>
      </c>
      <c r="E24" s="2"/>
      <c r="F24" s="67">
        <v>85</v>
      </c>
    </row>
    <row r="25" spans="1:6">
      <c r="A25" s="9" t="s">
        <v>34</v>
      </c>
      <c r="B25" s="58" t="s">
        <v>393</v>
      </c>
      <c r="C25" s="17" t="s">
        <v>63</v>
      </c>
      <c r="D25" s="84" t="s">
        <v>770</v>
      </c>
      <c r="E25" s="2"/>
      <c r="F25" s="67">
        <f>F24-12</f>
        <v>73</v>
      </c>
    </row>
    <row r="26" spans="1:6">
      <c r="A26" s="9" t="s">
        <v>35</v>
      </c>
      <c r="B26" s="51" t="s">
        <v>397</v>
      </c>
      <c r="C26" s="17" t="s">
        <v>206</v>
      </c>
      <c r="D26" s="84" t="s">
        <v>1483</v>
      </c>
      <c r="E26" s="2"/>
      <c r="F26" s="67">
        <f t="shared" ref="F26:F31" si="1">F25-12</f>
        <v>61</v>
      </c>
    </row>
    <row r="27" spans="1:6">
      <c r="A27" s="9" t="s">
        <v>36</v>
      </c>
      <c r="B27" s="51" t="s">
        <v>27</v>
      </c>
      <c r="C27" s="17" t="s">
        <v>63</v>
      </c>
      <c r="D27" s="84" t="s">
        <v>1484</v>
      </c>
      <c r="E27" s="2"/>
      <c r="F27" s="67">
        <f t="shared" si="1"/>
        <v>49</v>
      </c>
    </row>
    <row r="28" spans="1:6">
      <c r="A28" s="9" t="s">
        <v>37</v>
      </c>
      <c r="B28" s="51" t="s">
        <v>377</v>
      </c>
      <c r="C28" s="17" t="s">
        <v>63</v>
      </c>
      <c r="D28" s="84" t="s">
        <v>1485</v>
      </c>
      <c r="E28" s="2"/>
      <c r="F28" s="67">
        <f t="shared" si="1"/>
        <v>37</v>
      </c>
    </row>
    <row r="29" spans="1:6">
      <c r="A29" s="9" t="s">
        <v>38</v>
      </c>
      <c r="B29" s="51" t="s">
        <v>1384</v>
      </c>
      <c r="C29" s="17" t="s">
        <v>64</v>
      </c>
      <c r="D29" s="84" t="s">
        <v>1486</v>
      </c>
      <c r="E29" s="2"/>
      <c r="F29" s="67">
        <f t="shared" si="1"/>
        <v>25</v>
      </c>
    </row>
    <row r="30" spans="1:6">
      <c r="A30" s="9" t="s">
        <v>39</v>
      </c>
      <c r="B30" s="51" t="s">
        <v>1487</v>
      </c>
      <c r="C30" s="17" t="s">
        <v>63</v>
      </c>
      <c r="D30" s="84" t="s">
        <v>1488</v>
      </c>
      <c r="E30" s="2"/>
      <c r="F30" s="67">
        <f t="shared" si="1"/>
        <v>13</v>
      </c>
    </row>
    <row r="31" spans="1:6">
      <c r="A31" s="9" t="s">
        <v>40</v>
      </c>
      <c r="B31" s="51" t="s">
        <v>392</v>
      </c>
      <c r="C31" s="17" t="s">
        <v>64</v>
      </c>
      <c r="D31" s="84" t="s">
        <v>1489</v>
      </c>
      <c r="E31" s="2"/>
      <c r="F31" s="67">
        <f t="shared" si="1"/>
        <v>1</v>
      </c>
    </row>
    <row r="33" spans="1:6" ht="19.5" thickBot="1">
      <c r="B33" s="57" t="s">
        <v>69</v>
      </c>
    </row>
    <row r="34" spans="1:6" ht="15.75" thickBot="1">
      <c r="A34" s="5" t="s">
        <v>32</v>
      </c>
      <c r="B34" s="26" t="s">
        <v>61</v>
      </c>
      <c r="C34" s="8" t="s">
        <v>62</v>
      </c>
      <c r="D34" s="46" t="s">
        <v>29</v>
      </c>
      <c r="E34" s="7" t="s">
        <v>84</v>
      </c>
      <c r="F34" s="78" t="s">
        <v>85</v>
      </c>
    </row>
    <row r="35" spans="1:6">
      <c r="A35" s="9" t="s">
        <v>33</v>
      </c>
      <c r="B35" s="59" t="s">
        <v>976</v>
      </c>
      <c r="C35" s="17" t="s">
        <v>64</v>
      </c>
      <c r="D35" s="84" t="s">
        <v>1490</v>
      </c>
      <c r="E35" s="2"/>
      <c r="F35" s="67">
        <v>70</v>
      </c>
    </row>
    <row r="36" spans="1:6">
      <c r="A36" s="9" t="s">
        <v>34</v>
      </c>
      <c r="B36" s="51" t="s">
        <v>997</v>
      </c>
      <c r="C36" s="17" t="s">
        <v>64</v>
      </c>
      <c r="D36" s="84" t="s">
        <v>1491</v>
      </c>
      <c r="E36" s="2"/>
      <c r="F36" s="67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 hodnocení</vt:lpstr>
      <vt:lpstr>1.závod</vt:lpstr>
      <vt:lpstr>2.závod</vt:lpstr>
      <vt:lpstr>3.závod</vt:lpstr>
      <vt:lpstr>4.závod</vt:lpstr>
      <vt:lpstr>5.závod</vt:lpstr>
      <vt:lpstr>6.závod</vt:lpstr>
      <vt:lpstr>7.závod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2020-01-20T10:01:35Z</cp:lastPrinted>
  <dcterms:created xsi:type="dcterms:W3CDTF">2020-01-13T14:57:15Z</dcterms:created>
  <dcterms:modified xsi:type="dcterms:W3CDTF">2021-01-24T22:21:09Z</dcterms:modified>
</cp:coreProperties>
</file>