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20" yWindow="135" windowWidth="20730" windowHeight="11760" activeTab="3"/>
  </bookViews>
  <sheets>
    <sheet name="Celkové hodnocení" sheetId="10" r:id="rId1"/>
    <sheet name="1.závod" sheetId="9" r:id="rId2"/>
    <sheet name="2.závod" sheetId="12" r:id="rId3"/>
    <sheet name="3.závod" sheetId="13" r:id="rId4"/>
  </sheets>
  <calcPr calcId="125725"/>
</workbook>
</file>

<file path=xl/calcChain.xml><?xml version="1.0" encoding="utf-8"?>
<calcChain xmlns="http://schemas.openxmlformats.org/spreadsheetml/2006/main">
  <c r="D163" i="10"/>
  <c r="D162"/>
  <c r="D161"/>
  <c r="D160"/>
  <c r="D159"/>
  <c r="D158"/>
  <c r="D157"/>
  <c r="D156"/>
  <c r="D155"/>
  <c r="D154"/>
  <c r="D153"/>
  <c r="D152"/>
  <c r="D151"/>
  <c r="D149"/>
  <c r="D148"/>
  <c r="D147"/>
  <c r="D146"/>
  <c r="D145"/>
  <c r="D150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46"/>
  <c r="D54"/>
  <c r="D53"/>
  <c r="D52"/>
  <c r="D51"/>
  <c r="D50"/>
  <c r="D49"/>
  <c r="D48"/>
  <c r="D47"/>
  <c r="D45"/>
  <c r="D44"/>
  <c r="D43"/>
  <c r="D42"/>
  <c r="D40"/>
  <c r="D39"/>
  <c r="D38"/>
  <c r="D41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144" i="13"/>
  <c r="F145" s="1"/>
  <c r="F146" s="1"/>
  <c r="F147" s="1"/>
  <c r="F149" s="1"/>
  <c r="F150" s="1"/>
  <c r="F151" s="1"/>
  <c r="F152" s="1"/>
  <c r="F153" s="1"/>
  <c r="F154" s="1"/>
  <c r="F156" s="1"/>
  <c r="F143"/>
  <c r="F127"/>
  <c r="F128" s="1"/>
  <c r="F129" s="1"/>
  <c r="F130" s="1"/>
  <c r="F131" s="1"/>
  <c r="F132" s="1"/>
  <c r="F133" s="1"/>
  <c r="F134" s="1"/>
  <c r="F135" s="1"/>
  <c r="F136" s="1"/>
  <c r="F137" s="1"/>
  <c r="F126"/>
  <c r="F114"/>
  <c r="F115" s="1"/>
  <c r="F116" s="1"/>
  <c r="F117" s="1"/>
  <c r="F118" s="1"/>
  <c r="F119" s="1"/>
  <c r="F120" s="1"/>
  <c r="F113"/>
  <c r="F94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93"/>
  <c r="F68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67"/>
  <c r="F47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46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6"/>
  <c r="F39" i="12"/>
  <c r="F40" s="1"/>
  <c r="F41" s="1"/>
  <c r="F42" s="1"/>
  <c r="F43" s="1"/>
  <c r="F44" s="1"/>
  <c r="F45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0" i="9"/>
  <c r="F31" s="1"/>
  <c r="F32" s="1"/>
  <c r="F33" s="1"/>
  <c r="F34" s="1"/>
  <c r="F35" s="1"/>
  <c r="F36" s="1"/>
  <c r="F37" s="1"/>
  <c r="F38" s="1"/>
  <c r="F39" s="1"/>
  <c r="F40" s="1"/>
  <c r="F41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</calcChain>
</file>

<file path=xl/sharedStrings.xml><?xml version="1.0" encoding="utf-8"?>
<sst xmlns="http://schemas.openxmlformats.org/spreadsheetml/2006/main" count="1318" uniqueCount="545">
  <si>
    <t>Forejt Michal</t>
  </si>
  <si>
    <t>Průša Pepa ml.</t>
  </si>
  <si>
    <t>Průša Pepa st.</t>
  </si>
  <si>
    <t>Reisingerová Eliška</t>
  </si>
  <si>
    <t>Leníková Jana</t>
  </si>
  <si>
    <t>Nosek Martina</t>
  </si>
  <si>
    <t>Nosek Petr</t>
  </si>
  <si>
    <t>Vaníčková Zuzana</t>
  </si>
  <si>
    <t>Macek Jiří</t>
  </si>
  <si>
    <t>Nerad Jaroslav</t>
  </si>
  <si>
    <t>Černý Michal</t>
  </si>
  <si>
    <t>Kotě Lukáš</t>
  </si>
  <si>
    <t>Kotě Jiří</t>
  </si>
  <si>
    <t>Vávra Michal</t>
  </si>
  <si>
    <t>Šulc Martin</t>
  </si>
  <si>
    <t>Truncová Lucie</t>
  </si>
  <si>
    <t>Krejčí Ladislav</t>
  </si>
  <si>
    <t>Krejčová Hana</t>
  </si>
  <si>
    <t>Hančl Martin</t>
  </si>
  <si>
    <t>Krejčová Lucie</t>
  </si>
  <si>
    <t>Vaněk Jan</t>
  </si>
  <si>
    <t>Žejdlík Michal</t>
  </si>
  <si>
    <t>Bílý Jakub</t>
  </si>
  <si>
    <t>Kruschina Jan</t>
  </si>
  <si>
    <t>Bruner Luboš</t>
  </si>
  <si>
    <t>Šašek Jan, st.</t>
  </si>
  <si>
    <t>Šašek Jan, ml.</t>
  </si>
  <si>
    <t>Eiselt Miloš</t>
  </si>
  <si>
    <t>Šašek Jakub</t>
  </si>
  <si>
    <t>ČAS</t>
  </si>
  <si>
    <t>Chybí 5.,6. kontrola</t>
  </si>
  <si>
    <t>nedokončila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</si>
  <si>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</si>
  <si>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</si>
  <si>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</si>
  <si>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</si>
  <si>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</si>
  <si>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</si>
  <si>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</si>
  <si>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</si>
  <si>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</si>
  <si>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</si>
  <si>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</si>
  <si>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</si>
  <si>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</si>
  <si>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</si>
  <si>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</si>
  <si>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</si>
  <si>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</si>
  <si>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</si>
  <si>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</si>
  <si>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</si>
  <si>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</si>
  <si>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</si>
  <si>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John Vláďa</t>
  </si>
  <si>
    <t>Pleskot Emil</t>
  </si>
  <si>
    <t>Pleskotová Justýna</t>
  </si>
  <si>
    <t>Wajshajtl Jakub+Matěj</t>
  </si>
  <si>
    <t>Vokatý Jaroslav</t>
  </si>
  <si>
    <t>Hajná Hana</t>
  </si>
  <si>
    <t>Chybí 13. kontrola</t>
  </si>
  <si>
    <t>Příjmení a jméno</t>
  </si>
  <si>
    <t>Klub</t>
  </si>
  <si>
    <t>LTP</t>
  </si>
  <si>
    <t>ROU</t>
  </si>
  <si>
    <t>x</t>
  </si>
  <si>
    <t>DLT</t>
  </si>
  <si>
    <t>LIT</t>
  </si>
  <si>
    <t>Dlouhá trať</t>
  </si>
  <si>
    <t>Krátká trať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</si>
  <si>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</si>
  <si>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</si>
  <si>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</si>
  <si>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</si>
  <si>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</si>
  <si>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</si>
  <si>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</si>
  <si>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</si>
  <si>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</si>
  <si>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</si>
  <si>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</si>
  <si>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</si>
  <si>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</si>
  <si>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</si>
  <si>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Poznámka</t>
  </si>
  <si>
    <t>SOS body</t>
  </si>
  <si>
    <t>Body celkem</t>
  </si>
  <si>
    <t>1. závod</t>
  </si>
  <si>
    <t>2. závod</t>
  </si>
  <si>
    <t>3. závod</t>
  </si>
  <si>
    <t>4. závod</t>
  </si>
  <si>
    <t>DOK</t>
  </si>
  <si>
    <t>Noční orientační běh Velemín 20.01.2020</t>
  </si>
  <si>
    <t>Martin Klein</t>
  </si>
  <si>
    <t>Ondřej Jareš</t>
  </si>
  <si>
    <t>Ema Černá</t>
  </si>
  <si>
    <t>Filip Čížek</t>
  </si>
  <si>
    <t>Lucie Krejčová</t>
  </si>
  <si>
    <t>Jakub Heler</t>
  </si>
  <si>
    <t>Magdalena Kubecová</t>
  </si>
  <si>
    <t>Linda Krátká</t>
  </si>
  <si>
    <t>Jiří Heller ml.</t>
  </si>
  <si>
    <t>Vojtěch Hrádek</t>
  </si>
  <si>
    <t>Michal Žejdlík</t>
  </si>
  <si>
    <t>Amálie Šlinská</t>
  </si>
  <si>
    <t>Michal Černý</t>
  </si>
  <si>
    <t>Aneta Prachatická</t>
  </si>
  <si>
    <t>Jan Eiselt</t>
  </si>
  <si>
    <t>Vít Pocner</t>
  </si>
  <si>
    <t>Štěpán Krátký</t>
  </si>
  <si>
    <t>Petr Hitnterholzinger</t>
  </si>
  <si>
    <t>Jiří Macek</t>
  </si>
  <si>
    <t>Pavel Simr</t>
  </si>
  <si>
    <t>Matěj Votava</t>
  </si>
  <si>
    <t>Aleš Hejčl</t>
  </si>
  <si>
    <t>Jiří Heller st.</t>
  </si>
  <si>
    <t>Jaroslav Nerad</t>
  </si>
  <si>
    <t>Petr Hoskovský</t>
  </si>
  <si>
    <t>Martin Mužíček</t>
  </si>
  <si>
    <t>Eliška Derflová</t>
  </si>
  <si>
    <t>Káťa Riby</t>
  </si>
  <si>
    <t>Ladislav Krejčí</t>
  </si>
  <si>
    <t>Kateřina Hrádková</t>
  </si>
  <si>
    <t>Gábina Karmínová</t>
  </si>
  <si>
    <t>Miloš Eiselt</t>
  </si>
  <si>
    <t>Jan Hejcman</t>
  </si>
  <si>
    <t>Karel Klášterka</t>
  </si>
  <si>
    <t>Míra Duda</t>
  </si>
  <si>
    <t>Bára Hošková</t>
  </si>
  <si>
    <t>Pepa Dubský</t>
  </si>
  <si>
    <t>Petr Bílý</t>
  </si>
  <si>
    <t>7 kontrol a pak tma</t>
  </si>
  <si>
    <t>Severní Terasa 05.03.2020</t>
  </si>
  <si>
    <t>Klein Martin</t>
  </si>
  <si>
    <t>Černá Ema</t>
  </si>
  <si>
    <t>Kubecová Magdalena</t>
  </si>
  <si>
    <t>Heller Jiří ml.</t>
  </si>
  <si>
    <t>Krátký Štěpán</t>
  </si>
  <si>
    <t>Hinterholzinger Petr</t>
  </si>
  <si>
    <t>Simr Pavel</t>
  </si>
  <si>
    <t>Votava Matěj</t>
  </si>
  <si>
    <t>Hejčl Aleš</t>
  </si>
  <si>
    <t>KOB</t>
  </si>
  <si>
    <t>Heller Jiří st.</t>
  </si>
  <si>
    <t>Hoskovský Petr</t>
  </si>
  <si>
    <t>Mužíček Martin</t>
  </si>
  <si>
    <t>Derflová Eliška</t>
  </si>
  <si>
    <t>Riby Kateřina</t>
  </si>
  <si>
    <t>Hrádková Kateřina</t>
  </si>
  <si>
    <t>Kamírová Gabriela</t>
  </si>
  <si>
    <t>Eiselt Jan</t>
  </si>
  <si>
    <t>Hejcman Jan</t>
  </si>
  <si>
    <t>Klášterka Karel</t>
  </si>
  <si>
    <t>*</t>
  </si>
  <si>
    <t>Hošková Bára</t>
  </si>
  <si>
    <t>Dubský Josef</t>
  </si>
  <si>
    <t>Bílý Petr</t>
  </si>
  <si>
    <t>Jareš Ondřej</t>
  </si>
  <si>
    <t>Čížek Filip</t>
  </si>
  <si>
    <t>Heller Jakub</t>
  </si>
  <si>
    <t>Krátká Linda</t>
  </si>
  <si>
    <t>Hrádek Vojtěch</t>
  </si>
  <si>
    <t>Šlinská Amálie</t>
  </si>
  <si>
    <t>Prachatická Aneta</t>
  </si>
  <si>
    <t>Pocner Vít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</si>
  <si>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</si>
  <si>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</si>
  <si>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</si>
  <si>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</si>
  <si>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</si>
  <si>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</si>
  <si>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</si>
  <si>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</si>
  <si>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</si>
  <si>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</si>
  <si>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</si>
  <si>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</si>
  <si>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</si>
  <si>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</si>
  <si>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</si>
  <si>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</si>
  <si>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</si>
  <si>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</si>
  <si>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</si>
  <si>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</si>
  <si>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</si>
  <si>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</si>
  <si>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</si>
  <si>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</si>
  <si>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</si>
  <si>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</si>
  <si>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</si>
  <si>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</si>
  <si>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</si>
  <si>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</si>
  <si>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</si>
  <si>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 pořadatel závodu ( obdrží počet bodů = tři jeho nejlepší závody/3)</t>
  </si>
  <si>
    <t>Běháme s mapou a buzolou I. 31.5.2020</t>
  </si>
  <si>
    <t>Dlouhá trať - H</t>
  </si>
  <si>
    <t>Dlouhá trať - D</t>
  </si>
  <si>
    <t>Střední trať - H</t>
  </si>
  <si>
    <t>Střední trať - D</t>
  </si>
  <si>
    <t>Krátká trať - H</t>
  </si>
  <si>
    <t>Krátká trať - D</t>
  </si>
  <si>
    <t>HDR (děti s doprovodem)</t>
  </si>
  <si>
    <t>33:32</t>
  </si>
  <si>
    <t>40:32</t>
  </si>
  <si>
    <t>41:25</t>
  </si>
  <si>
    <t>41:28</t>
  </si>
  <si>
    <t>LDC</t>
  </si>
  <si>
    <t>42:13</t>
  </si>
  <si>
    <t>SLA</t>
  </si>
  <si>
    <t>42:20</t>
  </si>
  <si>
    <t>43:12</t>
  </si>
  <si>
    <t>44:06</t>
  </si>
  <si>
    <t>47:07</t>
  </si>
  <si>
    <t>47:13</t>
  </si>
  <si>
    <t>49:15</t>
  </si>
  <si>
    <t>50:22</t>
  </si>
  <si>
    <t>50:44</t>
  </si>
  <si>
    <t>51:20</t>
  </si>
  <si>
    <t>52:28</t>
  </si>
  <si>
    <t>KUL</t>
  </si>
  <si>
    <t>53:27</t>
  </si>
  <si>
    <t>54:06</t>
  </si>
  <si>
    <t>55:07</t>
  </si>
  <si>
    <t>55:21</t>
  </si>
  <si>
    <t>55:24</t>
  </si>
  <si>
    <t>55:27</t>
  </si>
  <si>
    <t>57:17</t>
  </si>
  <si>
    <t>59:46</t>
  </si>
  <si>
    <t>62:03</t>
  </si>
  <si>
    <t>63:25</t>
  </si>
  <si>
    <t>64:39</t>
  </si>
  <si>
    <t>66:38</t>
  </si>
  <si>
    <t>KPY</t>
  </si>
  <si>
    <t>67:23</t>
  </si>
  <si>
    <t>68:03</t>
  </si>
  <si>
    <t>69:23</t>
  </si>
  <si>
    <t>69:32</t>
  </si>
  <si>
    <t>76:15</t>
  </si>
  <si>
    <t>76:54</t>
  </si>
  <si>
    <t>91:13</t>
  </si>
  <si>
    <t>102:44</t>
  </si>
  <si>
    <t>DISK</t>
  </si>
  <si>
    <t>35:21</t>
  </si>
  <si>
    <t>PGP</t>
  </si>
  <si>
    <t>38:03</t>
  </si>
  <si>
    <t>40:55</t>
  </si>
  <si>
    <t>BOR</t>
  </si>
  <si>
    <t>41:27</t>
  </si>
  <si>
    <t>42:43</t>
  </si>
  <si>
    <t>44:04</t>
  </si>
  <si>
    <t>44:20</t>
  </si>
  <si>
    <t>51:36</t>
  </si>
  <si>
    <t>LCV</t>
  </si>
  <si>
    <t>54:04</t>
  </si>
  <si>
    <t>55:34</t>
  </si>
  <si>
    <t>56:00</t>
  </si>
  <si>
    <t>60:00</t>
  </si>
  <si>
    <t>61:25</t>
  </si>
  <si>
    <t>64:05</t>
  </si>
  <si>
    <t>73:44</t>
  </si>
  <si>
    <t>73:50</t>
  </si>
  <si>
    <t>87:43</t>
  </si>
  <si>
    <t>30:08</t>
  </si>
  <si>
    <t>34:05</t>
  </si>
  <si>
    <t>35:01</t>
  </si>
  <si>
    <t>38:36</t>
  </si>
  <si>
    <t>39:31</t>
  </si>
  <si>
    <t>40:10</t>
  </si>
  <si>
    <t>40:36</t>
  </si>
  <si>
    <t>40:46</t>
  </si>
  <si>
    <t>42:36</t>
  </si>
  <si>
    <t>43:18</t>
  </si>
  <si>
    <t>45:49</t>
  </si>
  <si>
    <t>46:08</t>
  </si>
  <si>
    <t>53:51</t>
  </si>
  <si>
    <t>PUL</t>
  </si>
  <si>
    <t>55:22</t>
  </si>
  <si>
    <t>58:05</t>
  </si>
  <si>
    <t>61:57</t>
  </si>
  <si>
    <t>62:00</t>
  </si>
  <si>
    <t>67:58</t>
  </si>
  <si>
    <t>70:28</t>
  </si>
  <si>
    <t>75:50</t>
  </si>
  <si>
    <t>Mikulkovi</t>
  </si>
  <si>
    <t>Ústí nad Labem</t>
  </si>
  <si>
    <t>84:53</t>
  </si>
  <si>
    <t>87:23</t>
  </si>
  <si>
    <t>39:05</t>
  </si>
  <si>
    <t>STB</t>
  </si>
  <si>
    <t>39:38</t>
  </si>
  <si>
    <t>39:53</t>
  </si>
  <si>
    <t>42:32</t>
  </si>
  <si>
    <t>46:06</t>
  </si>
  <si>
    <t>Děčín</t>
  </si>
  <si>
    <t>46:12</t>
  </si>
  <si>
    <t>48:13</t>
  </si>
  <si>
    <t>52:12</t>
  </si>
  <si>
    <t>52:35</t>
  </si>
  <si>
    <t>54:09</t>
  </si>
  <si>
    <t>54:11</t>
  </si>
  <si>
    <t>54:50</t>
  </si>
  <si>
    <t>62:58</t>
  </si>
  <si>
    <t>63:12</t>
  </si>
  <si>
    <t>67:52</t>
  </si>
  <si>
    <t>74:09</t>
  </si>
  <si>
    <t>94:54</t>
  </si>
  <si>
    <t>14:08</t>
  </si>
  <si>
    <t>Bicykl Team Ústí nad Labem</t>
  </si>
  <si>
    <t>17:01</t>
  </si>
  <si>
    <t>18:28</t>
  </si>
  <si>
    <t>18:43</t>
  </si>
  <si>
    <t>20:35</t>
  </si>
  <si>
    <t>26:09</t>
  </si>
  <si>
    <t>28:55</t>
  </si>
  <si>
    <t>32:30</t>
  </si>
  <si>
    <t>42:05</t>
  </si>
  <si>
    <t>16:50</t>
  </si>
  <si>
    <t>16:54</t>
  </si>
  <si>
    <t>20:10</t>
  </si>
  <si>
    <t>21:38</t>
  </si>
  <si>
    <t>22:01</t>
  </si>
  <si>
    <t>22:20</t>
  </si>
  <si>
    <t>22:48</t>
  </si>
  <si>
    <t>23:01</t>
  </si>
  <si>
    <t>29:01</t>
  </si>
  <si>
    <t>Kladruby</t>
  </si>
  <si>
    <t>29:49</t>
  </si>
  <si>
    <t>31:14</t>
  </si>
  <si>
    <t>32:02</t>
  </si>
  <si>
    <t>32:20</t>
  </si>
  <si>
    <t>35:10</t>
  </si>
  <si>
    <t>11:58</t>
  </si>
  <si>
    <t>12:40</t>
  </si>
  <si>
    <t>13:55</t>
  </si>
  <si>
    <t>14:03</t>
  </si>
  <si>
    <t>14:19</t>
  </si>
  <si>
    <t>15:05</t>
  </si>
  <si>
    <t>15:15</t>
  </si>
  <si>
    <t>15:38</t>
  </si>
  <si>
    <t>19:30</t>
  </si>
  <si>
    <t>19:48</t>
  </si>
  <si>
    <t>20:50</t>
  </si>
  <si>
    <t>25:02</t>
  </si>
  <si>
    <t>31:09</t>
  </si>
  <si>
    <t>32:44</t>
  </si>
  <si>
    <t>Nehasil Vladislav</t>
  </si>
  <si>
    <t>Doubek Petr</t>
  </si>
  <si>
    <t>Buk Petr</t>
  </si>
  <si>
    <t>Růžička Štěpán</t>
  </si>
  <si>
    <t>Pavel Petr</t>
  </si>
  <si>
    <t>Kučerka Jan</t>
  </si>
  <si>
    <t>Gálus Igor</t>
  </si>
  <si>
    <t>Jareš Daniel</t>
  </si>
  <si>
    <t>Hrádek Tomáš</t>
  </si>
  <si>
    <t>Kubec Pavel</t>
  </si>
  <si>
    <t>Nehasil David</t>
  </si>
  <si>
    <t>Riby Rose</t>
  </si>
  <si>
    <t>Nehasilová Zuzana</t>
  </si>
  <si>
    <t>Duda Miroslav</t>
  </si>
  <si>
    <t>Kubecová Majda</t>
  </si>
  <si>
    <t>Kohl Jiří</t>
  </si>
  <si>
    <t>Würz Jiří</t>
  </si>
  <si>
    <t>Riby Thomas</t>
  </si>
  <si>
    <t>Kučera Martin</t>
  </si>
  <si>
    <t>Šašek Jan st.</t>
  </si>
  <si>
    <t>Klein Aleš</t>
  </si>
  <si>
    <t>Kovářová Lenka</t>
  </si>
  <si>
    <t>Lošťáková Sára</t>
  </si>
  <si>
    <t>Lošťáková Ivana</t>
  </si>
  <si>
    <t>Havlová Adéla</t>
  </si>
  <si>
    <t>Pavlová Martina</t>
  </si>
  <si>
    <t>Pavlíková Jitka</t>
  </si>
  <si>
    <t>Matějková Martina</t>
  </si>
  <si>
    <t>Krausová Marcela</t>
  </si>
  <si>
    <t>Hellerová Alena</t>
  </si>
  <si>
    <t>Nehasilová Veronika</t>
  </si>
  <si>
    <t>Freyová Michaela</t>
  </si>
  <si>
    <t>Kovářová Alena</t>
  </si>
  <si>
    <t>Buková Jana</t>
  </si>
  <si>
    <t>Hejcmanová Pavla</t>
  </si>
  <si>
    <t>Pohořalá Karolína</t>
  </si>
  <si>
    <t>Šimek Vojtěch</t>
  </si>
  <si>
    <t>Zít Jan</t>
  </si>
  <si>
    <t>Šašek Jan ml.</t>
  </si>
  <si>
    <t>Krausz Milan</t>
  </si>
  <si>
    <t>Kvapil Jan</t>
  </si>
  <si>
    <t>Riby Philip</t>
  </si>
  <si>
    <t>Novotný František</t>
  </si>
  <si>
    <t>Glockner Michael</t>
  </si>
  <si>
    <t>Šimek Stanislav</t>
  </si>
  <si>
    <t>Derfl Dušan</t>
  </si>
  <si>
    <t>Kovář Boris</t>
  </si>
  <si>
    <t>Pohořalý Dobroslav</t>
  </si>
  <si>
    <t>Žejdlíková Eliška</t>
  </si>
  <si>
    <t>Kučerková Romana</t>
  </si>
  <si>
    <t>Šlinská Amálka</t>
  </si>
  <si>
    <t>Zítová Pavla</t>
  </si>
  <si>
    <t>Burdová Simona</t>
  </si>
  <si>
    <t>Mrázková Linda</t>
  </si>
  <si>
    <t>Kleinová Petra</t>
  </si>
  <si>
    <t>Lošťáková Ela</t>
  </si>
  <si>
    <t>Neradová Alena</t>
  </si>
  <si>
    <t>Šašková Hana</t>
  </si>
  <si>
    <t>Frühaufová Kateřina</t>
  </si>
  <si>
    <t>Husáková Petra</t>
  </si>
  <si>
    <t>Zenkerová Miluše</t>
  </si>
  <si>
    <t>Nehasil František</t>
  </si>
  <si>
    <t>Souček Jakub</t>
  </si>
  <si>
    <t>Kučerka Radek</t>
  </si>
  <si>
    <t>Žďárský Vladislav</t>
  </si>
  <si>
    <t>Haslinger Leopold</t>
  </si>
  <si>
    <t>Mužíček Petr</t>
  </si>
  <si>
    <t>Hejcman Jaroslav</t>
  </si>
  <si>
    <t>Šuta Vojtěch</t>
  </si>
  <si>
    <t>Pavlík Tobiáš</t>
  </si>
  <si>
    <t>Kubecová Jana</t>
  </si>
  <si>
    <t>Pěkná Alžběta</t>
  </si>
  <si>
    <t>Kovářová Barbora</t>
  </si>
  <si>
    <t>Kvapilová Bětka</t>
  </si>
  <si>
    <t>Kleinová Linda</t>
  </si>
  <si>
    <t>Bajcurová Veronika</t>
  </si>
  <si>
    <t>Černohousová Ela</t>
  </si>
  <si>
    <t>Dunovská Veronika</t>
  </si>
  <si>
    <t>Zítová Kateřina</t>
  </si>
  <si>
    <t>Volánková Adélka</t>
  </si>
  <si>
    <t>Linhartová Emma</t>
  </si>
  <si>
    <t>Klusáčková Barbora</t>
  </si>
  <si>
    <t>Krejčová Jana</t>
  </si>
  <si>
    <t>Soukupová Edita</t>
  </si>
  <si>
    <t>Volánková Sofie</t>
  </si>
  <si>
    <t>Klein David</t>
  </si>
  <si>
    <t>Šmídl Matěj</t>
  </si>
  <si>
    <t>Klusáček Ondřej</t>
  </si>
  <si>
    <t>Bajcura Tomáš</t>
  </si>
  <si>
    <t>Dunovská Kateřina</t>
  </si>
  <si>
    <t>Černohousová Lola</t>
  </si>
  <si>
    <t>Nehasilová Anna</t>
  </si>
  <si>
    <t>Krátká Vanda</t>
  </si>
  <si>
    <t>Kučerková Adélka</t>
  </si>
  <si>
    <t>Zít Vašík</t>
  </si>
  <si>
    <t>Pavlík Přemek</t>
  </si>
  <si>
    <t>Pavlík Eliáš</t>
  </si>
  <si>
    <t>Havlová Anetka</t>
  </si>
  <si>
    <t>Šuta Šimon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</si>
  <si>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</si>
  <si>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</si>
  <si>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</si>
  <si>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</si>
  <si>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</si>
  <si>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</si>
  <si>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</si>
  <si>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</si>
  <si>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</si>
  <si>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</si>
  <si>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</si>
  <si>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</si>
  <si>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</si>
  <si>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</si>
  <si>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</si>
  <si>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</si>
  <si>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</si>
  <si>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</si>
  <si>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</si>
  <si>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</si>
  <si>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</si>
  <si>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</si>
  <si>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</si>
  <si>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</si>
  <si>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</si>
  <si>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</si>
  <si>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</si>
  <si>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</si>
  <si>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</si>
  <si>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</si>
  <si>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</si>
  <si>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</si>
  <si>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</si>
  <si>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</si>
  <si>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</si>
  <si>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</si>
  <si>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</si>
  <si>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</si>
  <si>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</si>
  <si>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</si>
  <si>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</si>
  <si>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</si>
  <si>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</si>
  <si>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</si>
  <si>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</si>
  <si>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</si>
  <si>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</si>
  <si>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</si>
  <si>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</si>
  <si>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</si>
  <si>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</si>
  <si>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</si>
  <si>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</si>
  <si>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</si>
  <si>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</si>
  <si>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</si>
  <si>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</si>
  <si>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</si>
  <si>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</si>
  <si>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</si>
  <si>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</si>
  <si>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</si>
  <si>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</si>
  <si>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</si>
  <si>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</si>
  <si>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</si>
  <si>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</si>
  <si>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</si>
  <si>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</si>
  <si>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</si>
  <si>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</si>
  <si>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</si>
  <si>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</si>
  <si>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</si>
  <si>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</si>
  <si>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</si>
  <si>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</si>
  <si>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</si>
  <si>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</si>
  <si>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</si>
  <si>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</si>
  <si>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</si>
  <si>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</si>
  <si>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</si>
  <si>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</si>
  <si>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</si>
  <si>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</si>
  <si>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</si>
  <si>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</si>
  <si>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</si>
  <si>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</si>
  <si>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</si>
  <si>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</si>
  <si>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</si>
  <si>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</si>
  <si>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</si>
  <si>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5. závod</t>
  </si>
  <si>
    <t>70:41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</si>
</sst>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5" xfId="0" applyFont="1" applyFill="1" applyBorder="1"/>
    <xf numFmtId="0" fontId="1" fillId="0" borderId="3" xfId="0" applyFont="1" applyFill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1" fontId="0" fillId="0" borderId="1" xfId="0" applyNumberFormat="1" applyBorder="1"/>
    <xf numFmtId="0" fontId="3" fillId="0" borderId="2" xfId="0" applyFont="1" applyBorder="1" applyAlignment="1">
      <alignment vertical="center"/>
    </xf>
    <xf numFmtId="21" fontId="0" fillId="0" borderId="2" xfId="0" applyNumberFormat="1" applyBorder="1"/>
    <xf numFmtId="0" fontId="0" fillId="2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49" fontId="0" fillId="0" borderId="2" xfId="0" applyNumberFormat="1" applyBorder="1"/>
    <xf numFmtId="49" fontId="0" fillId="0" borderId="1" xfId="0" applyNumberFormat="1" applyBorder="1"/>
    <xf numFmtId="49" fontId="2" fillId="0" borderId="0" xfId="0" applyNumberFormat="1" applyFont="1"/>
    <xf numFmtId="49" fontId="0" fillId="0" borderId="0" xfId="0" applyNumberFormat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1" fillId="0" borderId="9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 applyFill="1"/>
    <xf numFmtId="164" fontId="0" fillId="0" borderId="7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workbookViewId="0">
      <selection activeCell="A2" sqref="A2"/>
    </sheetView>
  </sheetViews>
  <sheetFormatPr defaultRowHeight="15"/>
  <cols>
    <col min="1" max="1" width="8.7109375" customWidth="1"/>
    <col min="2" max="2" width="22.28515625" customWidth="1"/>
    <col min="3" max="3" width="8.28515625" customWidth="1"/>
    <col min="4" max="4" width="13.5703125" style="48" customWidth="1"/>
    <col min="10" max="10" width="19.28515625" customWidth="1"/>
  </cols>
  <sheetData>
    <row r="1" spans="1:11" ht="15.75" thickBot="1">
      <c r="A1" s="5" t="s">
        <v>32</v>
      </c>
      <c r="B1" s="7" t="s">
        <v>61</v>
      </c>
      <c r="C1" s="8" t="s">
        <v>62</v>
      </c>
      <c r="D1" s="18" t="s">
        <v>86</v>
      </c>
      <c r="E1" s="7" t="s">
        <v>87</v>
      </c>
      <c r="F1" s="26" t="s">
        <v>88</v>
      </c>
      <c r="G1" s="27" t="s">
        <v>89</v>
      </c>
      <c r="H1" s="19" t="s">
        <v>90</v>
      </c>
      <c r="I1" s="27" t="s">
        <v>543</v>
      </c>
      <c r="J1" s="38" t="s">
        <v>153</v>
      </c>
      <c r="K1" s="49" t="s">
        <v>196</v>
      </c>
    </row>
    <row r="2" spans="1:11">
      <c r="A2" s="9" t="s">
        <v>33</v>
      </c>
      <c r="B2" s="11" t="s">
        <v>8</v>
      </c>
      <c r="C2" s="17" t="s">
        <v>67</v>
      </c>
      <c r="D2" s="44">
        <f>SUM(E2:H2)</f>
        <v>258.3</v>
      </c>
      <c r="E2" s="28">
        <v>95.1</v>
      </c>
      <c r="F2" s="65">
        <v>65.900000000000006</v>
      </c>
      <c r="G2" s="66">
        <v>97.3</v>
      </c>
      <c r="H2" s="17"/>
      <c r="I2" s="2"/>
    </row>
    <row r="3" spans="1:11">
      <c r="A3" s="3" t="s">
        <v>34</v>
      </c>
      <c r="B3" s="14" t="s">
        <v>21</v>
      </c>
      <c r="C3" s="4" t="s">
        <v>63</v>
      </c>
      <c r="D3" s="44">
        <f>SUM(E3:H3)</f>
        <v>257.60000000000002</v>
      </c>
      <c r="E3" s="29">
        <v>80.2</v>
      </c>
      <c r="F3" s="67">
        <v>82.9</v>
      </c>
      <c r="G3" s="41">
        <v>94.5</v>
      </c>
      <c r="H3" s="4"/>
      <c r="I3" s="1"/>
    </row>
    <row r="4" spans="1:11">
      <c r="A4" s="9" t="s">
        <v>35</v>
      </c>
      <c r="B4" s="14" t="s">
        <v>19</v>
      </c>
      <c r="C4" s="4" t="s">
        <v>64</v>
      </c>
      <c r="D4" s="44">
        <f>SUM(E4:H4)</f>
        <v>249.3</v>
      </c>
      <c r="E4" s="29">
        <v>75.3</v>
      </c>
      <c r="F4" s="67">
        <v>93.2</v>
      </c>
      <c r="G4" s="41">
        <v>80.8</v>
      </c>
      <c r="H4" s="4"/>
      <c r="I4" s="1"/>
    </row>
    <row r="5" spans="1:11">
      <c r="A5" s="3" t="s">
        <v>36</v>
      </c>
      <c r="B5" s="14" t="s">
        <v>10</v>
      </c>
      <c r="C5" s="4" t="s">
        <v>64</v>
      </c>
      <c r="D5" s="44">
        <f>SUM(E5:H5)</f>
        <v>239.39999999999998</v>
      </c>
      <c r="E5" s="29">
        <v>90.1</v>
      </c>
      <c r="F5" s="67">
        <v>79.5</v>
      </c>
      <c r="G5" s="41">
        <v>69.8</v>
      </c>
      <c r="H5" s="4"/>
      <c r="I5" s="1"/>
    </row>
    <row r="6" spans="1:11">
      <c r="A6" s="9" t="s">
        <v>37</v>
      </c>
      <c r="B6" s="11" t="s">
        <v>22</v>
      </c>
      <c r="C6" s="17" t="s">
        <v>91</v>
      </c>
      <c r="D6" s="44">
        <f>SUM(E6:H6)</f>
        <v>200</v>
      </c>
      <c r="E6" s="28">
        <v>100</v>
      </c>
      <c r="F6" s="68" t="s">
        <v>153</v>
      </c>
      <c r="G6" s="41">
        <v>100</v>
      </c>
      <c r="H6" s="4"/>
      <c r="I6" s="1"/>
    </row>
    <row r="7" spans="1:11">
      <c r="A7" s="3" t="s">
        <v>38</v>
      </c>
      <c r="B7" s="39" t="s">
        <v>133</v>
      </c>
      <c r="C7" s="40" t="s">
        <v>63</v>
      </c>
      <c r="D7" s="45">
        <f>SUM(E7:H7)</f>
        <v>183.5</v>
      </c>
      <c r="E7" s="41"/>
      <c r="F7" s="43">
        <v>100</v>
      </c>
      <c r="G7" s="41">
        <v>83.5</v>
      </c>
      <c r="H7" s="4"/>
      <c r="I7" s="1"/>
    </row>
    <row r="8" spans="1:11">
      <c r="A8" s="9" t="s">
        <v>39</v>
      </c>
      <c r="B8" s="39" t="s">
        <v>136</v>
      </c>
      <c r="C8" s="40" t="s">
        <v>64</v>
      </c>
      <c r="D8" s="45">
        <f>SUM(E8:H8)</f>
        <v>178.1</v>
      </c>
      <c r="E8" s="41"/>
      <c r="F8" s="43">
        <v>86.3</v>
      </c>
      <c r="G8" s="41">
        <v>91.8</v>
      </c>
      <c r="H8" s="4"/>
      <c r="I8" s="1"/>
    </row>
    <row r="9" spans="1:11">
      <c r="A9" s="3" t="s">
        <v>40</v>
      </c>
      <c r="B9" s="39" t="s">
        <v>134</v>
      </c>
      <c r="C9" s="40" t="s">
        <v>64</v>
      </c>
      <c r="D9" s="45">
        <f>SUM(E9:H9)</f>
        <v>174.6</v>
      </c>
      <c r="E9" s="41"/>
      <c r="F9" s="43">
        <v>96.6</v>
      </c>
      <c r="G9" s="41">
        <v>78</v>
      </c>
      <c r="H9" s="4"/>
      <c r="I9" s="1"/>
    </row>
    <row r="10" spans="1:11">
      <c r="A10" s="9" t="s">
        <v>41</v>
      </c>
      <c r="B10" s="1" t="s">
        <v>28</v>
      </c>
      <c r="C10" s="4" t="s">
        <v>63</v>
      </c>
      <c r="D10" s="44">
        <f>SUM(E10:H10)</f>
        <v>158.5</v>
      </c>
      <c r="E10" s="30">
        <v>85</v>
      </c>
      <c r="F10" s="67"/>
      <c r="G10" s="41">
        <v>73.5</v>
      </c>
      <c r="H10" s="4"/>
      <c r="I10" s="1"/>
    </row>
    <row r="11" spans="1:11">
      <c r="A11" s="3" t="s">
        <v>42</v>
      </c>
      <c r="B11" s="14" t="s">
        <v>9</v>
      </c>
      <c r="C11" s="4" t="s">
        <v>67</v>
      </c>
      <c r="D11" s="44">
        <f>SUM(E11:H11)</f>
        <v>153.1</v>
      </c>
      <c r="E11" s="29">
        <v>70.3</v>
      </c>
      <c r="F11" s="67">
        <v>48.8</v>
      </c>
      <c r="G11" s="41">
        <v>34</v>
      </c>
      <c r="H11" s="4"/>
      <c r="I11" s="1"/>
    </row>
    <row r="12" spans="1:11">
      <c r="A12" s="9" t="s">
        <v>43</v>
      </c>
      <c r="B12" s="39" t="s">
        <v>157</v>
      </c>
      <c r="C12" s="4" t="s">
        <v>222</v>
      </c>
      <c r="D12" s="44">
        <f>SUM(E12:H12)</f>
        <v>143.30000000000001</v>
      </c>
      <c r="E12" s="4"/>
      <c r="F12" s="43">
        <v>85</v>
      </c>
      <c r="G12" s="40">
        <v>58.3</v>
      </c>
      <c r="H12" s="4"/>
      <c r="I12" s="1"/>
    </row>
    <row r="13" spans="1:11">
      <c r="A13" s="3" t="s">
        <v>44</v>
      </c>
      <c r="B13" s="1" t="s">
        <v>27</v>
      </c>
      <c r="C13" s="4" t="s">
        <v>63</v>
      </c>
      <c r="D13" s="44">
        <f>SUM(E13:H13)</f>
        <v>136.30000000000001</v>
      </c>
      <c r="E13" s="30">
        <v>52.7</v>
      </c>
      <c r="F13" s="67">
        <v>21.5</v>
      </c>
      <c r="G13" s="41">
        <v>62.1</v>
      </c>
      <c r="H13" s="4"/>
      <c r="I13" s="1"/>
    </row>
    <row r="14" spans="1:11">
      <c r="A14" s="9" t="s">
        <v>45</v>
      </c>
      <c r="B14" s="1" t="s">
        <v>17</v>
      </c>
      <c r="C14" s="4" t="s">
        <v>64</v>
      </c>
      <c r="D14" s="44">
        <f>SUM(E14:H14)</f>
        <v>131.30000000000001</v>
      </c>
      <c r="E14" s="30">
        <v>72.099999999999994</v>
      </c>
      <c r="F14" s="67"/>
      <c r="G14" s="41">
        <v>59.2</v>
      </c>
      <c r="H14" s="4"/>
      <c r="I14" s="1"/>
    </row>
    <row r="15" spans="1:11">
      <c r="A15" s="3" t="s">
        <v>46</v>
      </c>
      <c r="B15" s="39" t="s">
        <v>140</v>
      </c>
      <c r="C15" s="4"/>
      <c r="D15" s="45">
        <f>SUM(E15:H15)</f>
        <v>128.69999999999999</v>
      </c>
      <c r="E15" s="4"/>
      <c r="F15" s="43">
        <v>59</v>
      </c>
      <c r="G15" s="41">
        <v>69.7</v>
      </c>
      <c r="H15" s="4"/>
      <c r="I15" s="1"/>
    </row>
    <row r="16" spans="1:11">
      <c r="A16" s="9" t="s">
        <v>47</v>
      </c>
      <c r="B16" s="1" t="s">
        <v>16</v>
      </c>
      <c r="C16" s="4" t="s">
        <v>64</v>
      </c>
      <c r="D16" s="44">
        <f>SUM(E16:H16)</f>
        <v>122.2</v>
      </c>
      <c r="E16" s="30">
        <v>78.5</v>
      </c>
      <c r="F16" s="67">
        <v>31.7</v>
      </c>
      <c r="G16" s="41">
        <v>12</v>
      </c>
      <c r="H16" s="4"/>
      <c r="I16" s="1"/>
    </row>
    <row r="17" spans="1:9">
      <c r="A17" s="3" t="s">
        <v>48</v>
      </c>
      <c r="B17" s="39" t="s">
        <v>135</v>
      </c>
      <c r="C17" s="4" t="s">
        <v>222</v>
      </c>
      <c r="D17" s="45">
        <f>SUM(E17:H17)</f>
        <v>118.3</v>
      </c>
      <c r="E17" s="41"/>
      <c r="F17" s="43">
        <v>89.8</v>
      </c>
      <c r="G17" s="41">
        <v>28.5</v>
      </c>
      <c r="H17" s="4"/>
      <c r="I17" s="1"/>
    </row>
    <row r="18" spans="1:9">
      <c r="A18" s="9" t="s">
        <v>49</v>
      </c>
      <c r="B18" s="39" t="s">
        <v>159</v>
      </c>
      <c r="C18" s="4" t="s">
        <v>64</v>
      </c>
      <c r="D18" s="44">
        <f>SUM(E18:H18)</f>
        <v>107.8</v>
      </c>
      <c r="E18" s="4"/>
      <c r="F18" s="43">
        <v>61</v>
      </c>
      <c r="G18" s="40">
        <v>46.8</v>
      </c>
      <c r="H18" s="4"/>
      <c r="I18" s="1"/>
    </row>
    <row r="19" spans="1:9">
      <c r="A19" s="3" t="s">
        <v>50</v>
      </c>
      <c r="B19" s="14" t="s">
        <v>26</v>
      </c>
      <c r="C19" s="4" t="s">
        <v>63</v>
      </c>
      <c r="D19" s="44">
        <f>SUM(E19:H19)</f>
        <v>103.2</v>
      </c>
      <c r="E19" s="29">
        <v>25.8</v>
      </c>
      <c r="F19" s="67"/>
      <c r="G19" s="40">
        <v>77.400000000000006</v>
      </c>
      <c r="H19" s="4"/>
      <c r="I19" s="1"/>
    </row>
    <row r="20" spans="1:9">
      <c r="A20" s="9" t="s">
        <v>51</v>
      </c>
      <c r="B20" s="39" t="s">
        <v>143</v>
      </c>
      <c r="C20" s="4" t="s">
        <v>64</v>
      </c>
      <c r="D20" s="45">
        <f>SUM(E20:H20)</f>
        <v>100</v>
      </c>
      <c r="E20" s="4"/>
      <c r="F20" s="43">
        <v>52.2</v>
      </c>
      <c r="G20" s="41">
        <v>47.8</v>
      </c>
      <c r="H20" s="4"/>
      <c r="I20" s="1"/>
    </row>
    <row r="21" spans="1:9">
      <c r="A21" s="3" t="s">
        <v>52</v>
      </c>
      <c r="B21" s="61" t="s">
        <v>369</v>
      </c>
      <c r="C21" s="4" t="s">
        <v>63</v>
      </c>
      <c r="D21" s="44">
        <f>SUM(E21:H21)</f>
        <v>100</v>
      </c>
      <c r="E21" s="4"/>
      <c r="F21" s="69"/>
      <c r="G21" s="41">
        <v>100</v>
      </c>
      <c r="H21" s="4"/>
      <c r="I21" s="1"/>
    </row>
    <row r="22" spans="1:9">
      <c r="A22" s="9" t="s">
        <v>53</v>
      </c>
      <c r="B22" s="39" t="s">
        <v>162</v>
      </c>
      <c r="C22" s="4" t="s">
        <v>222</v>
      </c>
      <c r="D22" s="44">
        <f>SUM(E22:H22)</f>
        <v>99.5</v>
      </c>
      <c r="E22" s="4"/>
      <c r="F22" s="43">
        <v>25</v>
      </c>
      <c r="G22" s="40">
        <v>74.5</v>
      </c>
      <c r="H22" s="4"/>
      <c r="I22" s="1"/>
    </row>
    <row r="23" spans="1:9">
      <c r="A23" s="3" t="s">
        <v>70</v>
      </c>
      <c r="B23" s="14" t="s">
        <v>24</v>
      </c>
      <c r="C23" s="4" t="s">
        <v>63</v>
      </c>
      <c r="D23" s="44">
        <f>SUM(E23:H23)</f>
        <v>97.8</v>
      </c>
      <c r="E23" s="29">
        <v>55.5</v>
      </c>
      <c r="F23" s="67"/>
      <c r="G23" s="41">
        <v>42.3</v>
      </c>
      <c r="H23" s="4"/>
      <c r="I23" s="1"/>
    </row>
    <row r="24" spans="1:9">
      <c r="A24" s="9" t="s">
        <v>71</v>
      </c>
      <c r="B24" s="61" t="s">
        <v>370</v>
      </c>
      <c r="C24" s="4" t="s">
        <v>246</v>
      </c>
      <c r="D24" s="44">
        <f>SUM(E24:H24)</f>
        <v>94.2</v>
      </c>
      <c r="E24" s="4"/>
      <c r="F24" s="69"/>
      <c r="G24" s="41">
        <v>94.2</v>
      </c>
      <c r="H24" s="4"/>
      <c r="I24" s="1"/>
    </row>
    <row r="25" spans="1:9">
      <c r="A25" s="3" t="s">
        <v>72</v>
      </c>
      <c r="B25" s="39" t="s">
        <v>158</v>
      </c>
      <c r="C25" s="4" t="s">
        <v>222</v>
      </c>
      <c r="D25" s="44">
        <f>SUM(E25:H25)</f>
        <v>93.1</v>
      </c>
      <c r="E25" s="4"/>
      <c r="F25" s="43">
        <v>73</v>
      </c>
      <c r="G25" s="40">
        <v>20.100000000000001</v>
      </c>
      <c r="H25" s="4"/>
      <c r="I25" s="1"/>
    </row>
    <row r="26" spans="1:9">
      <c r="A26" s="9" t="s">
        <v>73</v>
      </c>
      <c r="B26" s="61" t="s">
        <v>348</v>
      </c>
      <c r="C26" s="4" t="s">
        <v>209</v>
      </c>
      <c r="D26" s="44">
        <f>SUM(E26:H26)</f>
        <v>89</v>
      </c>
      <c r="E26" s="4"/>
      <c r="F26" s="69"/>
      <c r="G26" s="40">
        <v>89</v>
      </c>
      <c r="H26" s="4"/>
      <c r="I26" s="1"/>
    </row>
    <row r="27" spans="1:9">
      <c r="A27" s="3" t="s">
        <v>74</v>
      </c>
      <c r="B27" s="61" t="s">
        <v>371</v>
      </c>
      <c r="C27" s="4" t="s">
        <v>246</v>
      </c>
      <c r="D27" s="44">
        <f>SUM(E27:H27)</f>
        <v>88.4</v>
      </c>
      <c r="E27" s="4"/>
      <c r="F27" s="69"/>
      <c r="G27" s="41">
        <v>88.4</v>
      </c>
      <c r="H27" s="4"/>
      <c r="I27" s="1"/>
    </row>
    <row r="28" spans="1:9">
      <c r="A28" s="9" t="s">
        <v>75</v>
      </c>
      <c r="B28" s="39" t="s">
        <v>146</v>
      </c>
      <c r="C28" s="4" t="s">
        <v>222</v>
      </c>
      <c r="D28" s="45">
        <f>SUM(E28:H28)</f>
        <v>86.9</v>
      </c>
      <c r="E28" s="4"/>
      <c r="F28" s="43">
        <v>38.6</v>
      </c>
      <c r="G28" s="41">
        <v>48.3</v>
      </c>
      <c r="H28" s="4"/>
      <c r="I28" s="1"/>
    </row>
    <row r="29" spans="1:9">
      <c r="A29" s="3" t="s">
        <v>76</v>
      </c>
      <c r="B29" s="39" t="s">
        <v>141</v>
      </c>
      <c r="C29" s="40" t="s">
        <v>222</v>
      </c>
      <c r="D29" s="45">
        <f>SUM(E29:H29)</f>
        <v>86.9</v>
      </c>
      <c r="E29" s="4"/>
      <c r="F29" s="43">
        <v>55.6</v>
      </c>
      <c r="G29" s="41">
        <v>31.3</v>
      </c>
      <c r="H29" s="4"/>
      <c r="I29" s="1"/>
    </row>
    <row r="30" spans="1:9">
      <c r="A30" s="9" t="s">
        <v>77</v>
      </c>
      <c r="B30" s="39" t="s">
        <v>160</v>
      </c>
      <c r="C30" s="4" t="s">
        <v>64</v>
      </c>
      <c r="D30" s="44">
        <f>SUM(E30:H30)</f>
        <v>86.8</v>
      </c>
      <c r="E30" s="4"/>
      <c r="F30" s="43">
        <v>49</v>
      </c>
      <c r="G30" s="40">
        <v>37.799999999999997</v>
      </c>
      <c r="H30" s="4"/>
      <c r="I30" s="1"/>
    </row>
    <row r="31" spans="1:9">
      <c r="A31" s="3" t="s">
        <v>78</v>
      </c>
      <c r="B31" s="61" t="s">
        <v>349</v>
      </c>
      <c r="C31" s="4" t="s">
        <v>211</v>
      </c>
      <c r="D31" s="44">
        <f>SUM(E31:H31)</f>
        <v>86.3</v>
      </c>
      <c r="E31" s="4"/>
      <c r="F31" s="69"/>
      <c r="G31" s="40">
        <v>86.3</v>
      </c>
      <c r="H31" s="4"/>
      <c r="I31" s="1"/>
    </row>
    <row r="32" spans="1:9">
      <c r="A32" s="9" t="s">
        <v>79</v>
      </c>
      <c r="B32" s="14" t="s">
        <v>20</v>
      </c>
      <c r="C32" s="4" t="s">
        <v>64</v>
      </c>
      <c r="D32" s="44">
        <f>SUM(E32:H32)</f>
        <v>85.2</v>
      </c>
      <c r="E32" s="29">
        <v>85.2</v>
      </c>
      <c r="F32" s="67"/>
      <c r="G32" s="41"/>
      <c r="H32" s="4"/>
      <c r="I32" s="1"/>
    </row>
    <row r="33" spans="1:9">
      <c r="A33" s="3" t="s">
        <v>80</v>
      </c>
      <c r="B33" s="61" t="s">
        <v>384</v>
      </c>
      <c r="C33" s="4" t="s">
        <v>63</v>
      </c>
      <c r="D33" s="44">
        <f>SUM(E33:H33)</f>
        <v>85</v>
      </c>
      <c r="E33" s="4"/>
      <c r="F33" s="69"/>
      <c r="G33" s="41">
        <v>85</v>
      </c>
      <c r="H33" s="4"/>
      <c r="I33" s="1"/>
    </row>
    <row r="34" spans="1:9">
      <c r="A34" s="9" t="s">
        <v>81</v>
      </c>
      <c r="B34" s="61" t="s">
        <v>396</v>
      </c>
      <c r="C34" s="4" t="s">
        <v>63</v>
      </c>
      <c r="D34" s="44">
        <f>SUM(E34:H34)</f>
        <v>85</v>
      </c>
      <c r="E34" s="4"/>
      <c r="F34" s="69"/>
      <c r="G34" s="40">
        <v>85</v>
      </c>
      <c r="H34" s="4"/>
      <c r="I34" s="1"/>
    </row>
    <row r="35" spans="1:9">
      <c r="A35" s="3" t="s">
        <v>82</v>
      </c>
      <c r="B35" s="39" t="s">
        <v>161</v>
      </c>
      <c r="C35" s="4" t="s">
        <v>64</v>
      </c>
      <c r="D35" s="44">
        <f>SUM(E35:H35)</f>
        <v>84</v>
      </c>
      <c r="E35" s="4"/>
      <c r="F35" s="43">
        <v>37</v>
      </c>
      <c r="G35" s="40">
        <v>47</v>
      </c>
      <c r="H35" s="4"/>
      <c r="I35" s="1"/>
    </row>
    <row r="36" spans="1:9">
      <c r="A36" s="9" t="s">
        <v>83</v>
      </c>
      <c r="B36" s="39" t="s">
        <v>147</v>
      </c>
      <c r="C36" s="4" t="s">
        <v>63</v>
      </c>
      <c r="D36" s="46">
        <f>SUM(E36:H36)</f>
        <v>82.7</v>
      </c>
      <c r="E36" s="4"/>
      <c r="F36" s="41">
        <v>35.1</v>
      </c>
      <c r="G36" s="40">
        <v>47.6</v>
      </c>
      <c r="H36" s="4"/>
      <c r="I36" s="1"/>
    </row>
    <row r="37" spans="1:9">
      <c r="A37" s="3" t="s">
        <v>165</v>
      </c>
      <c r="B37" s="61" t="s">
        <v>372</v>
      </c>
      <c r="C37" s="4" t="s">
        <v>249</v>
      </c>
      <c r="D37" s="47">
        <f>SUM(E37:H37)</f>
        <v>82.5</v>
      </c>
      <c r="E37" s="4"/>
      <c r="F37" s="4"/>
      <c r="G37" s="41">
        <v>82.5</v>
      </c>
      <c r="H37" s="4"/>
      <c r="I37" s="1"/>
    </row>
    <row r="38" spans="1:9">
      <c r="A38" s="9" t="s">
        <v>167</v>
      </c>
      <c r="B38" s="39" t="s">
        <v>145</v>
      </c>
      <c r="C38" s="4"/>
      <c r="D38" s="46">
        <f>SUM(E38:H38)</f>
        <v>81.2</v>
      </c>
      <c r="E38" s="4"/>
      <c r="F38" s="41">
        <v>42</v>
      </c>
      <c r="G38" s="41">
        <v>39.200000000000003</v>
      </c>
      <c r="H38" s="4"/>
      <c r="I38" s="1"/>
    </row>
    <row r="39" spans="1:9">
      <c r="A39" s="3" t="s">
        <v>168</v>
      </c>
      <c r="B39" s="61" t="s">
        <v>385</v>
      </c>
      <c r="C39" s="4" t="s">
        <v>209</v>
      </c>
      <c r="D39" s="47">
        <f>SUM(E39:H39)</f>
        <v>81.2</v>
      </c>
      <c r="E39" s="4"/>
      <c r="F39" s="4"/>
      <c r="G39" s="41">
        <v>81.2</v>
      </c>
      <c r="H39" s="4"/>
      <c r="I39" s="1"/>
    </row>
    <row r="40" spans="1:9">
      <c r="A40" s="9" t="s">
        <v>169</v>
      </c>
      <c r="B40" s="61" t="s">
        <v>397</v>
      </c>
      <c r="C40" s="4" t="s">
        <v>291</v>
      </c>
      <c r="D40" s="47">
        <f>SUM(E40:H40)</f>
        <v>79.8</v>
      </c>
      <c r="E40" s="4"/>
      <c r="F40" s="4"/>
      <c r="G40" s="40">
        <v>79.8</v>
      </c>
      <c r="H40" s="4"/>
      <c r="I40" s="1"/>
    </row>
    <row r="41" spans="1:9">
      <c r="A41" s="3" t="s">
        <v>166</v>
      </c>
      <c r="B41" s="39" t="s">
        <v>138</v>
      </c>
      <c r="C41" s="4" t="s">
        <v>222</v>
      </c>
      <c r="D41" s="46">
        <f>SUM(E41:H41)</f>
        <v>78.599999999999994</v>
      </c>
      <c r="E41" s="41"/>
      <c r="F41" s="41">
        <v>69.3</v>
      </c>
      <c r="G41" s="41">
        <v>9.3000000000000007</v>
      </c>
      <c r="H41" s="4"/>
      <c r="I41" s="1"/>
    </row>
    <row r="42" spans="1:9">
      <c r="A42" s="9" t="s">
        <v>170</v>
      </c>
      <c r="B42" s="61" t="s">
        <v>373</v>
      </c>
      <c r="C42" s="4" t="s">
        <v>63</v>
      </c>
      <c r="D42" s="47">
        <f>SUM(E42:H42)</f>
        <v>76.7</v>
      </c>
      <c r="E42" s="4"/>
      <c r="F42" s="4"/>
      <c r="G42" s="41">
        <v>76.7</v>
      </c>
      <c r="H42" s="4"/>
      <c r="I42" s="1"/>
    </row>
    <row r="43" spans="1:9">
      <c r="A43" s="3" t="s">
        <v>171</v>
      </c>
      <c r="B43" s="1" t="s">
        <v>5</v>
      </c>
      <c r="C43" s="4" t="s">
        <v>66</v>
      </c>
      <c r="D43" s="47">
        <f>SUM(E43:H43)</f>
        <v>76.3</v>
      </c>
      <c r="E43" s="30">
        <v>33.299999999999997</v>
      </c>
      <c r="F43" s="30"/>
      <c r="G43" s="40">
        <v>43</v>
      </c>
      <c r="H43" s="4"/>
      <c r="I43" s="1"/>
    </row>
    <row r="44" spans="1:9">
      <c r="A44" s="9" t="s">
        <v>172</v>
      </c>
      <c r="B44" s="39" t="s">
        <v>150</v>
      </c>
      <c r="C44" s="4" t="s">
        <v>63</v>
      </c>
      <c r="D44" s="46">
        <f>SUM(E44:H44)</f>
        <v>76.099999999999994</v>
      </c>
      <c r="E44" s="4"/>
      <c r="F44" s="41">
        <v>76.099999999999994</v>
      </c>
      <c r="G44" s="70" t="s">
        <v>153</v>
      </c>
      <c r="H44" s="4"/>
      <c r="I44" s="1"/>
    </row>
    <row r="45" spans="1:9">
      <c r="A45" s="3" t="s">
        <v>173</v>
      </c>
      <c r="B45" s="71" t="s">
        <v>350</v>
      </c>
      <c r="C45" s="40" t="s">
        <v>64</v>
      </c>
      <c r="D45" s="47">
        <f>SUM(E45:H45)</f>
        <v>75.3</v>
      </c>
      <c r="E45" s="4"/>
      <c r="F45" s="4"/>
      <c r="G45" s="40">
        <v>75.3</v>
      </c>
      <c r="H45" s="4"/>
      <c r="I45" s="1"/>
    </row>
    <row r="46" spans="1:9">
      <c r="A46" s="9" t="s">
        <v>182</v>
      </c>
      <c r="B46" s="14" t="s">
        <v>23</v>
      </c>
      <c r="C46" s="4" t="s">
        <v>63</v>
      </c>
      <c r="D46" s="47">
        <f>SUM(E46:H46)</f>
        <v>75.2</v>
      </c>
      <c r="E46" s="29">
        <v>60.4</v>
      </c>
      <c r="F46" s="30"/>
      <c r="G46" s="41">
        <v>14.8</v>
      </c>
      <c r="H46" s="4"/>
      <c r="I46" s="1"/>
    </row>
    <row r="47" spans="1:9">
      <c r="A47" s="3" t="s">
        <v>174</v>
      </c>
      <c r="B47" s="39" t="s">
        <v>137</v>
      </c>
      <c r="C47" s="40" t="s">
        <v>64</v>
      </c>
      <c r="D47" s="46">
        <f>SUM(E47:H47)</f>
        <v>73.7</v>
      </c>
      <c r="E47" s="41"/>
      <c r="F47" s="41">
        <v>72.7</v>
      </c>
      <c r="G47" s="41">
        <v>1</v>
      </c>
      <c r="H47" s="4"/>
      <c r="I47" s="1"/>
    </row>
    <row r="48" spans="1:9">
      <c r="A48" s="9" t="s">
        <v>175</v>
      </c>
      <c r="B48" s="61" t="s">
        <v>351</v>
      </c>
      <c r="C48" s="4" t="s">
        <v>63</v>
      </c>
      <c r="D48" s="47">
        <f>SUM(E48:H48)</f>
        <v>72.5</v>
      </c>
      <c r="E48" s="4"/>
      <c r="F48" s="4"/>
      <c r="G48" s="40">
        <v>72.5</v>
      </c>
      <c r="H48" s="4"/>
      <c r="I48" s="1"/>
    </row>
    <row r="49" spans="1:9">
      <c r="A49" s="3" t="s">
        <v>176</v>
      </c>
      <c r="B49" s="61" t="s">
        <v>374</v>
      </c>
      <c r="C49" s="4" t="s">
        <v>67</v>
      </c>
      <c r="D49" s="47">
        <f>SUM(E49:H49)</f>
        <v>70.900000000000006</v>
      </c>
      <c r="E49" s="4"/>
      <c r="F49" s="4"/>
      <c r="G49" s="41">
        <v>70.900000000000006</v>
      </c>
      <c r="H49" s="4"/>
      <c r="I49" s="1"/>
    </row>
    <row r="50" spans="1:9">
      <c r="A50" s="9" t="s">
        <v>177</v>
      </c>
      <c r="B50" s="39" t="s">
        <v>148</v>
      </c>
      <c r="C50" s="4" t="s">
        <v>64</v>
      </c>
      <c r="D50" s="46">
        <f>SUM(E50:H50)</f>
        <v>70.099999999999994</v>
      </c>
      <c r="E50" s="4"/>
      <c r="F50" s="41">
        <v>28.3</v>
      </c>
      <c r="G50" s="40">
        <v>41.8</v>
      </c>
      <c r="H50" s="4"/>
      <c r="I50" s="1"/>
    </row>
    <row r="51" spans="1:9">
      <c r="A51" s="3" t="s">
        <v>178</v>
      </c>
      <c r="B51" s="61" t="s">
        <v>409</v>
      </c>
      <c r="C51" s="4" t="s">
        <v>209</v>
      </c>
      <c r="D51" s="47">
        <f>SUM(E51:H51)</f>
        <v>70</v>
      </c>
      <c r="E51" s="4"/>
      <c r="F51" s="4"/>
      <c r="G51" s="40">
        <v>70</v>
      </c>
      <c r="H51" s="4"/>
      <c r="I51" s="1"/>
    </row>
    <row r="52" spans="1:9">
      <c r="A52" s="9" t="s">
        <v>179</v>
      </c>
      <c r="B52" s="61" t="s">
        <v>418</v>
      </c>
      <c r="C52" s="4" t="s">
        <v>222</v>
      </c>
      <c r="D52" s="47">
        <f>SUM(E52:H52)</f>
        <v>70</v>
      </c>
      <c r="E52" s="4"/>
      <c r="F52" s="4"/>
      <c r="G52" s="41">
        <v>70</v>
      </c>
      <c r="H52" s="4"/>
      <c r="I52" s="1"/>
    </row>
    <row r="53" spans="1:9">
      <c r="A53" s="3" t="s">
        <v>180</v>
      </c>
      <c r="B53" s="61" t="s">
        <v>399</v>
      </c>
      <c r="C53" s="4" t="s">
        <v>209</v>
      </c>
      <c r="D53" s="47">
        <f>SUM(E53:H53)</f>
        <v>69.3</v>
      </c>
      <c r="E53" s="4"/>
      <c r="F53" s="4"/>
      <c r="G53" s="41">
        <v>69.3</v>
      </c>
      <c r="H53" s="4"/>
      <c r="I53" s="1"/>
    </row>
    <row r="54" spans="1:9">
      <c r="A54" s="9" t="s">
        <v>181</v>
      </c>
      <c r="B54" s="61" t="s">
        <v>352</v>
      </c>
      <c r="C54" s="4" t="s">
        <v>63</v>
      </c>
      <c r="D54" s="47">
        <f>SUM(E54:H54)</f>
        <v>67</v>
      </c>
      <c r="E54" s="4"/>
      <c r="F54" s="4"/>
      <c r="G54" s="40">
        <v>67</v>
      </c>
      <c r="H54" s="4"/>
      <c r="I54" s="1"/>
    </row>
    <row r="55" spans="1:9">
      <c r="A55" s="3" t="s">
        <v>183</v>
      </c>
      <c r="B55" s="61" t="s">
        <v>387</v>
      </c>
      <c r="C55" s="4" t="s">
        <v>222</v>
      </c>
      <c r="D55" s="47">
        <f>SUM(E55:H55)</f>
        <v>65.900000000000006</v>
      </c>
      <c r="E55" s="4"/>
      <c r="F55" s="4"/>
      <c r="G55" s="40">
        <v>65.900000000000006</v>
      </c>
      <c r="H55" s="4"/>
      <c r="I55" s="1"/>
    </row>
    <row r="56" spans="1:9">
      <c r="A56" s="9" t="s">
        <v>184</v>
      </c>
      <c r="B56" s="1" t="s">
        <v>57</v>
      </c>
      <c r="C56" s="4" t="s">
        <v>65</v>
      </c>
      <c r="D56" s="47">
        <f>SUM(E56:H56)</f>
        <v>65.599999999999994</v>
      </c>
      <c r="E56" s="30">
        <v>65.599999999999994</v>
      </c>
      <c r="F56" s="30"/>
      <c r="G56" s="41"/>
      <c r="H56" s="4"/>
      <c r="I56" s="1"/>
    </row>
    <row r="57" spans="1:9">
      <c r="A57" s="3" t="s">
        <v>185</v>
      </c>
      <c r="B57" s="14" t="s">
        <v>14</v>
      </c>
      <c r="C57" s="4" t="s">
        <v>65</v>
      </c>
      <c r="D57" s="47">
        <f>SUM(E57:H57)</f>
        <v>65.400000000000006</v>
      </c>
      <c r="E57" s="29">
        <v>65.400000000000006</v>
      </c>
      <c r="F57" s="30"/>
      <c r="G57" s="41"/>
      <c r="H57" s="4"/>
      <c r="I57" s="1"/>
    </row>
    <row r="58" spans="1:9">
      <c r="A58" s="9" t="s">
        <v>186</v>
      </c>
      <c r="B58" s="61" t="s">
        <v>375</v>
      </c>
      <c r="C58" s="4" t="s">
        <v>63</v>
      </c>
      <c r="D58" s="47">
        <f>SUM(E58:H58)</f>
        <v>65.099999999999994</v>
      </c>
      <c r="E58" s="4"/>
      <c r="F58" s="4"/>
      <c r="G58" s="41">
        <v>65.099999999999994</v>
      </c>
      <c r="H58" s="4"/>
      <c r="I58" s="1"/>
    </row>
    <row r="59" spans="1:9">
      <c r="A59" s="3" t="s">
        <v>187</v>
      </c>
      <c r="B59" s="61" t="s">
        <v>419</v>
      </c>
      <c r="C59" s="4" t="s">
        <v>64</v>
      </c>
      <c r="D59" s="47">
        <f>SUM(E59:H59)</f>
        <v>64.7</v>
      </c>
      <c r="E59" s="4"/>
      <c r="F59" s="4"/>
      <c r="G59" s="41">
        <v>64.7</v>
      </c>
      <c r="H59" s="4"/>
      <c r="I59" s="1"/>
    </row>
    <row r="60" spans="1:9">
      <c r="A60" s="9" t="s">
        <v>188</v>
      </c>
      <c r="B60" s="61" t="s">
        <v>353</v>
      </c>
      <c r="C60" s="4" t="s">
        <v>67</v>
      </c>
      <c r="D60" s="47">
        <f>SUM(E60:H60)</f>
        <v>64.3</v>
      </c>
      <c r="E60" s="4"/>
      <c r="F60" s="4"/>
      <c r="G60" s="40">
        <v>64.3</v>
      </c>
      <c r="H60" s="4"/>
      <c r="I60" s="1"/>
    </row>
    <row r="61" spans="1:9">
      <c r="A61" s="3" t="s">
        <v>189</v>
      </c>
      <c r="B61" s="61" t="s">
        <v>400</v>
      </c>
      <c r="C61" s="4" t="s">
        <v>209</v>
      </c>
      <c r="D61" s="47">
        <f>SUM(E61:H61)</f>
        <v>64</v>
      </c>
      <c r="E61" s="4"/>
      <c r="F61" s="4"/>
      <c r="G61" s="41">
        <v>64</v>
      </c>
      <c r="H61" s="4"/>
      <c r="I61" s="1"/>
    </row>
    <row r="62" spans="1:9">
      <c r="A62" s="9" t="s">
        <v>190</v>
      </c>
      <c r="B62" s="39" t="s">
        <v>139</v>
      </c>
      <c r="C62" s="40" t="s">
        <v>64</v>
      </c>
      <c r="D62" s="46">
        <f>SUM(E62:H62)</f>
        <v>62.4</v>
      </c>
      <c r="E62" s="4"/>
      <c r="F62" s="41">
        <v>62.4</v>
      </c>
      <c r="G62" s="41"/>
      <c r="H62" s="4"/>
      <c r="I62" s="1"/>
    </row>
    <row r="63" spans="1:9">
      <c r="A63" s="3" t="s">
        <v>191</v>
      </c>
      <c r="B63" s="61" t="s">
        <v>410</v>
      </c>
      <c r="C63" s="4" t="s">
        <v>310</v>
      </c>
      <c r="D63" s="47">
        <f>SUM(E63:H63)</f>
        <v>62.3</v>
      </c>
      <c r="E63" s="4"/>
      <c r="F63" s="4"/>
      <c r="G63" s="40">
        <v>62.3</v>
      </c>
      <c r="H63" s="4"/>
      <c r="I63" s="1"/>
    </row>
    <row r="64" spans="1:9">
      <c r="A64" s="9" t="s">
        <v>192</v>
      </c>
      <c r="B64" s="61" t="s">
        <v>354</v>
      </c>
      <c r="C64" s="4" t="s">
        <v>209</v>
      </c>
      <c r="D64" s="47">
        <f>SUM(E64:H64)</f>
        <v>61.5</v>
      </c>
      <c r="E64" s="4"/>
      <c r="F64" s="4"/>
      <c r="G64" s="40">
        <v>61.5</v>
      </c>
      <c r="H64" s="4"/>
      <c r="I64" s="1"/>
    </row>
    <row r="65" spans="1:9">
      <c r="A65" s="3" t="s">
        <v>193</v>
      </c>
      <c r="B65" s="61" t="s">
        <v>420</v>
      </c>
      <c r="C65" s="4" t="s">
        <v>63</v>
      </c>
      <c r="D65" s="47">
        <f>SUM(E65:H65)</f>
        <v>59.4</v>
      </c>
      <c r="E65" s="4"/>
      <c r="F65" s="4"/>
      <c r="G65" s="41">
        <v>59.4</v>
      </c>
      <c r="H65" s="4"/>
      <c r="I65" s="1"/>
    </row>
    <row r="66" spans="1:9">
      <c r="A66" s="9" t="s">
        <v>194</v>
      </c>
      <c r="B66" s="1" t="s">
        <v>18</v>
      </c>
      <c r="C66" s="4" t="s">
        <v>64</v>
      </c>
      <c r="D66" s="47">
        <f>SUM(E66:H66)</f>
        <v>59.2</v>
      </c>
      <c r="E66" s="30">
        <v>59.2</v>
      </c>
      <c r="F66" s="30"/>
      <c r="G66" s="41"/>
      <c r="H66" s="4"/>
      <c r="I66" s="1"/>
    </row>
    <row r="67" spans="1:9">
      <c r="A67" s="3" t="s">
        <v>195</v>
      </c>
      <c r="B67" s="61" t="s">
        <v>355</v>
      </c>
      <c r="C67" s="4" t="s">
        <v>222</v>
      </c>
      <c r="D67" s="47">
        <f>SUM(E67:H67)</f>
        <v>58.8</v>
      </c>
      <c r="E67" s="4"/>
      <c r="F67" s="4"/>
      <c r="G67" s="40">
        <v>58.8</v>
      </c>
      <c r="H67" s="42" t="s">
        <v>153</v>
      </c>
      <c r="I67" s="1"/>
    </row>
    <row r="68" spans="1:9">
      <c r="A68" s="3" t="s">
        <v>447</v>
      </c>
      <c r="B68" s="61" t="s">
        <v>401</v>
      </c>
      <c r="C68" s="4" t="s">
        <v>296</v>
      </c>
      <c r="D68" s="47">
        <f>SUM(E68:H68)</f>
        <v>58.8</v>
      </c>
      <c r="E68" s="4"/>
      <c r="F68" s="4"/>
      <c r="G68" s="41">
        <v>58.8</v>
      </c>
      <c r="H68" s="4"/>
      <c r="I68" s="1"/>
    </row>
    <row r="69" spans="1:9">
      <c r="A69" s="3" t="s">
        <v>448</v>
      </c>
      <c r="B69" s="61" t="s">
        <v>356</v>
      </c>
      <c r="C69" s="4" t="s">
        <v>64</v>
      </c>
      <c r="D69" s="47">
        <f>SUM(E69:H69)</f>
        <v>56</v>
      </c>
      <c r="E69" s="4"/>
      <c r="F69" s="4"/>
      <c r="G69" s="40">
        <v>56</v>
      </c>
      <c r="H69" s="4"/>
      <c r="I69" s="1"/>
    </row>
    <row r="70" spans="1:9">
      <c r="A70" s="3" t="s">
        <v>449</v>
      </c>
      <c r="B70" s="61" t="s">
        <v>432</v>
      </c>
      <c r="C70" s="4" t="s">
        <v>328</v>
      </c>
      <c r="D70" s="47">
        <f>SUM(E70:H70)</f>
        <v>55</v>
      </c>
      <c r="E70" s="4"/>
      <c r="F70" s="4"/>
      <c r="G70" s="41">
        <v>55</v>
      </c>
      <c r="H70" s="4"/>
      <c r="I70" s="1"/>
    </row>
    <row r="71" spans="1:9">
      <c r="A71" s="3" t="s">
        <v>450</v>
      </c>
      <c r="B71" s="61" t="s">
        <v>411</v>
      </c>
      <c r="C71" s="4" t="s">
        <v>291</v>
      </c>
      <c r="D71" s="47">
        <f>SUM(E71:H71)</f>
        <v>54.7</v>
      </c>
      <c r="E71" s="4"/>
      <c r="F71" s="4"/>
      <c r="G71" s="40">
        <v>54.7</v>
      </c>
      <c r="H71" s="4"/>
      <c r="I71" s="1"/>
    </row>
    <row r="72" spans="1:9">
      <c r="A72" s="3" t="s">
        <v>451</v>
      </c>
      <c r="B72" s="61" t="s">
        <v>388</v>
      </c>
      <c r="C72" s="4" t="s">
        <v>222</v>
      </c>
      <c r="D72" s="47">
        <f>SUM(E72:H72)</f>
        <v>54.5</v>
      </c>
      <c r="E72" s="4"/>
      <c r="F72" s="4"/>
      <c r="G72" s="40">
        <v>54.5</v>
      </c>
      <c r="H72" s="4"/>
      <c r="I72" s="1"/>
    </row>
    <row r="73" spans="1:9">
      <c r="A73" s="3" t="s">
        <v>452</v>
      </c>
      <c r="B73" s="61" t="s">
        <v>421</v>
      </c>
      <c r="C73" s="4" t="s">
        <v>222</v>
      </c>
      <c r="D73" s="47">
        <f>SUM(E73:H73)</f>
        <v>54.1</v>
      </c>
      <c r="E73" s="4"/>
      <c r="F73" s="4"/>
      <c r="G73" s="41">
        <v>54.1</v>
      </c>
      <c r="H73" s="4"/>
      <c r="I73" s="1"/>
    </row>
    <row r="74" spans="1:9">
      <c r="A74" s="3" t="s">
        <v>453</v>
      </c>
      <c r="B74" s="61" t="s">
        <v>402</v>
      </c>
      <c r="C74" s="4" t="s">
        <v>63</v>
      </c>
      <c r="D74" s="47">
        <f>SUM(E74:H74)</f>
        <v>53.5</v>
      </c>
      <c r="E74" s="4"/>
      <c r="F74" s="4"/>
      <c r="G74" s="41">
        <v>53.5</v>
      </c>
      <c r="H74" s="4"/>
      <c r="I74" s="1"/>
    </row>
    <row r="75" spans="1:9">
      <c r="A75" s="3" t="s">
        <v>454</v>
      </c>
      <c r="B75" s="61" t="s">
        <v>376</v>
      </c>
      <c r="C75" s="4" t="s">
        <v>255</v>
      </c>
      <c r="D75" s="47">
        <f>SUM(E75:H75)</f>
        <v>53.4</v>
      </c>
      <c r="E75" s="4"/>
      <c r="F75" s="4"/>
      <c r="G75" s="40">
        <v>53.4</v>
      </c>
      <c r="H75" s="4"/>
      <c r="I75" s="1"/>
    </row>
    <row r="76" spans="1:9">
      <c r="A76" s="3" t="s">
        <v>455</v>
      </c>
      <c r="B76" s="61" t="s">
        <v>357</v>
      </c>
      <c r="C76" s="4" t="s">
        <v>222</v>
      </c>
      <c r="D76" s="47">
        <f>SUM(E76:H76)</f>
        <v>53.3</v>
      </c>
      <c r="E76" s="4"/>
      <c r="F76" s="4"/>
      <c r="G76" s="40">
        <v>53.3</v>
      </c>
      <c r="H76" s="4"/>
      <c r="I76" s="1"/>
    </row>
    <row r="77" spans="1:9">
      <c r="A77" s="3" t="s">
        <v>456</v>
      </c>
      <c r="B77" s="1" t="s">
        <v>6</v>
      </c>
      <c r="C77" s="4" t="s">
        <v>66</v>
      </c>
      <c r="D77" s="47">
        <f>SUM(E77:H77)</f>
        <v>51.6</v>
      </c>
      <c r="E77" s="30">
        <v>1</v>
      </c>
      <c r="F77" s="30"/>
      <c r="G77" s="40">
        <v>50.6</v>
      </c>
      <c r="H77" s="4"/>
      <c r="I77" s="1"/>
    </row>
    <row r="78" spans="1:9">
      <c r="A78" s="3" t="s">
        <v>457</v>
      </c>
      <c r="B78" s="61" t="s">
        <v>433</v>
      </c>
      <c r="C78" s="4" t="s">
        <v>63</v>
      </c>
      <c r="D78" s="47">
        <f>SUM(E78:H78)</f>
        <v>51.4</v>
      </c>
      <c r="E78" s="4"/>
      <c r="F78" s="4"/>
      <c r="G78" s="41">
        <v>51.4</v>
      </c>
      <c r="H78" s="4"/>
      <c r="I78" s="1"/>
    </row>
    <row r="79" spans="1:9">
      <c r="A79" s="3" t="s">
        <v>458</v>
      </c>
      <c r="B79" s="14" t="s">
        <v>11</v>
      </c>
      <c r="C79" s="4" t="s">
        <v>65</v>
      </c>
      <c r="D79" s="47">
        <f>SUM(E79:H79)</f>
        <v>50.5</v>
      </c>
      <c r="E79" s="29">
        <v>50.5</v>
      </c>
      <c r="F79" s="30"/>
      <c r="G79" s="41"/>
      <c r="H79" s="4"/>
      <c r="I79" s="1"/>
    </row>
    <row r="80" spans="1:9">
      <c r="A80" s="3" t="s">
        <v>459</v>
      </c>
      <c r="B80" s="61" t="s">
        <v>358</v>
      </c>
      <c r="C80" s="4" t="s">
        <v>209</v>
      </c>
      <c r="D80" s="47">
        <f>SUM(E80:H80)</f>
        <v>50.5</v>
      </c>
      <c r="E80" s="4"/>
      <c r="F80" s="4"/>
      <c r="G80" s="40">
        <v>50.5</v>
      </c>
      <c r="H80" s="4"/>
      <c r="I80" s="1"/>
    </row>
    <row r="81" spans="1:9">
      <c r="A81" s="3" t="s">
        <v>460</v>
      </c>
      <c r="B81" s="61" t="s">
        <v>422</v>
      </c>
      <c r="C81" s="4" t="s">
        <v>63</v>
      </c>
      <c r="D81" s="47">
        <f>SUM(E81:H81)</f>
        <v>48.8</v>
      </c>
      <c r="E81" s="4"/>
      <c r="F81" s="4"/>
      <c r="G81" s="41">
        <v>48.8</v>
      </c>
      <c r="H81" s="4"/>
      <c r="I81" s="1"/>
    </row>
    <row r="82" spans="1:9">
      <c r="A82" s="3" t="s">
        <v>461</v>
      </c>
      <c r="B82" s="39" t="s">
        <v>361</v>
      </c>
      <c r="C82" s="4" t="s">
        <v>64</v>
      </c>
      <c r="D82" s="46">
        <f>SUM(E82:H82)</f>
        <v>48</v>
      </c>
      <c r="E82" s="42" t="s">
        <v>153</v>
      </c>
      <c r="F82" s="41">
        <v>11.2</v>
      </c>
      <c r="G82" s="40">
        <v>36.799999999999997</v>
      </c>
      <c r="H82" s="4"/>
      <c r="I82" s="1"/>
    </row>
    <row r="83" spans="1:9">
      <c r="A83" s="3" t="s">
        <v>462</v>
      </c>
      <c r="B83" s="61" t="s">
        <v>434</v>
      </c>
      <c r="C83" s="4" t="s">
        <v>67</v>
      </c>
      <c r="D83" s="47">
        <f>SUM(E83:H83)</f>
        <v>47.8</v>
      </c>
      <c r="E83" s="4"/>
      <c r="F83" s="4"/>
      <c r="G83" s="41">
        <v>47.8</v>
      </c>
      <c r="H83" s="4"/>
      <c r="I83" s="1"/>
    </row>
    <row r="84" spans="1:9">
      <c r="A84" s="3" t="s">
        <v>463</v>
      </c>
      <c r="B84" s="1" t="s">
        <v>4</v>
      </c>
      <c r="C84" s="4" t="s">
        <v>66</v>
      </c>
      <c r="D84" s="47">
        <f>SUM(E84:H84)</f>
        <v>47.2</v>
      </c>
      <c r="E84" s="30">
        <v>46.2</v>
      </c>
      <c r="F84" s="30"/>
      <c r="G84" s="41">
        <v>1</v>
      </c>
      <c r="H84" s="4"/>
      <c r="I84" s="1"/>
    </row>
    <row r="85" spans="1:9">
      <c r="A85" s="3" t="s">
        <v>464</v>
      </c>
      <c r="B85" s="14" t="s">
        <v>54</v>
      </c>
      <c r="C85" s="4" t="s">
        <v>65</v>
      </c>
      <c r="D85" s="47">
        <f>SUM(E85:H85)</f>
        <v>45.6</v>
      </c>
      <c r="E85" s="29">
        <v>45.6</v>
      </c>
      <c r="F85" s="30"/>
      <c r="G85" s="41"/>
      <c r="H85" s="4"/>
      <c r="I85" s="1"/>
    </row>
    <row r="86" spans="1:9">
      <c r="A86" s="3" t="s">
        <v>465</v>
      </c>
      <c r="B86" s="39" t="s">
        <v>144</v>
      </c>
      <c r="C86" s="4"/>
      <c r="D86" s="46">
        <f>SUM(E86:H86)</f>
        <v>45.4</v>
      </c>
      <c r="E86" s="4"/>
      <c r="F86" s="41">
        <v>45.4</v>
      </c>
      <c r="G86" s="41"/>
      <c r="H86" s="4"/>
      <c r="I86" s="1"/>
    </row>
    <row r="87" spans="1:9">
      <c r="A87" s="3" t="s">
        <v>466</v>
      </c>
      <c r="B87" s="61" t="s">
        <v>359</v>
      </c>
      <c r="C87" s="4" t="s">
        <v>63</v>
      </c>
      <c r="D87" s="47">
        <f>SUM(E87:H87)</f>
        <v>45</v>
      </c>
      <c r="E87" s="4"/>
      <c r="F87" s="4"/>
      <c r="G87" s="40">
        <v>45</v>
      </c>
      <c r="H87" s="4"/>
      <c r="I87" s="1"/>
    </row>
    <row r="88" spans="1:9">
      <c r="A88" s="3" t="s">
        <v>467</v>
      </c>
      <c r="B88" s="61" t="s">
        <v>435</v>
      </c>
      <c r="C88" s="4" t="s">
        <v>63</v>
      </c>
      <c r="D88" s="47">
        <f>SUM(E88:H88)</f>
        <v>44.2</v>
      </c>
      <c r="E88" s="4"/>
      <c r="F88" s="4"/>
      <c r="G88" s="41">
        <v>44.2</v>
      </c>
      <c r="H88" s="4"/>
      <c r="I88" s="1"/>
    </row>
    <row r="89" spans="1:9">
      <c r="A89" s="3" t="s">
        <v>468</v>
      </c>
      <c r="B89" s="61" t="s">
        <v>423</v>
      </c>
      <c r="C89" s="4" t="s">
        <v>209</v>
      </c>
      <c r="D89" s="47">
        <f>SUM(E89:H89)</f>
        <v>43.5</v>
      </c>
      <c r="E89" s="4"/>
      <c r="F89" s="4"/>
      <c r="G89" s="41">
        <v>43.5</v>
      </c>
      <c r="H89" s="4"/>
      <c r="I89" s="1"/>
    </row>
    <row r="90" spans="1:9">
      <c r="A90" s="3" t="s">
        <v>469</v>
      </c>
      <c r="B90" s="61" t="s">
        <v>389</v>
      </c>
      <c r="C90" s="4" t="s">
        <v>63</v>
      </c>
      <c r="D90" s="47">
        <f>SUM(E90:H90)</f>
        <v>43</v>
      </c>
      <c r="E90" s="4"/>
      <c r="F90" s="4"/>
      <c r="G90" s="40">
        <v>43</v>
      </c>
      <c r="H90" s="4"/>
      <c r="I90" s="1"/>
    </row>
    <row r="91" spans="1:9">
      <c r="A91" s="3" t="s">
        <v>470</v>
      </c>
      <c r="B91" s="14" t="s">
        <v>0</v>
      </c>
      <c r="C91" s="4" t="s">
        <v>65</v>
      </c>
      <c r="D91" s="47">
        <f>SUM(E91:H91)</f>
        <v>40.6</v>
      </c>
      <c r="E91" s="29">
        <v>40.6</v>
      </c>
      <c r="F91" s="30"/>
      <c r="G91" s="41"/>
      <c r="H91" s="4"/>
      <c r="I91" s="1"/>
    </row>
    <row r="92" spans="1:9">
      <c r="A92" s="3" t="s">
        <v>471</v>
      </c>
      <c r="B92" s="61" t="s">
        <v>436</v>
      </c>
      <c r="C92" s="4" t="s">
        <v>209</v>
      </c>
      <c r="D92" s="47">
        <f>SUM(E92:H92)</f>
        <v>40.6</v>
      </c>
      <c r="E92" s="4"/>
      <c r="F92" s="4"/>
      <c r="G92" s="41">
        <v>40.6</v>
      </c>
      <c r="H92" s="4"/>
      <c r="I92" s="1"/>
    </row>
    <row r="93" spans="1:9">
      <c r="A93" s="3" t="s">
        <v>472</v>
      </c>
      <c r="B93" s="1" t="s">
        <v>3</v>
      </c>
      <c r="C93" s="4" t="s">
        <v>66</v>
      </c>
      <c r="D93" s="47">
        <f>SUM(E93:H93)</f>
        <v>39.799999999999997</v>
      </c>
      <c r="E93" s="30">
        <v>39.799999999999997</v>
      </c>
      <c r="F93" s="30"/>
      <c r="G93" s="41"/>
      <c r="H93" s="4"/>
      <c r="I93" s="1"/>
    </row>
    <row r="94" spans="1:9">
      <c r="A94" s="3" t="s">
        <v>473</v>
      </c>
      <c r="B94" s="61" t="s">
        <v>360</v>
      </c>
      <c r="C94" s="4" t="s">
        <v>209</v>
      </c>
      <c r="D94" s="47">
        <f>SUM(E94:H94)</f>
        <v>39.5</v>
      </c>
      <c r="E94" s="4"/>
      <c r="F94" s="4"/>
      <c r="G94" s="40">
        <v>39.5</v>
      </c>
      <c r="H94" s="4"/>
      <c r="I94" s="1"/>
    </row>
    <row r="95" spans="1:9">
      <c r="A95" s="3" t="s">
        <v>474</v>
      </c>
      <c r="B95" s="61" t="s">
        <v>412</v>
      </c>
      <c r="C95" s="4"/>
      <c r="D95" s="47">
        <f>SUM(E95:H95)</f>
        <v>39.299999999999997</v>
      </c>
      <c r="E95" s="4"/>
      <c r="F95" s="4"/>
      <c r="G95" s="40">
        <v>39.299999999999997</v>
      </c>
      <c r="H95" s="4"/>
      <c r="I95" s="1"/>
    </row>
    <row r="96" spans="1:9">
      <c r="A96" s="3" t="s">
        <v>475</v>
      </c>
      <c r="B96" s="61" t="s">
        <v>424</v>
      </c>
      <c r="C96" s="4" t="s">
        <v>209</v>
      </c>
      <c r="D96" s="47">
        <f>SUM(E96:H96)</f>
        <v>38.200000000000003</v>
      </c>
      <c r="E96" s="4"/>
      <c r="F96" s="4"/>
      <c r="G96" s="41">
        <v>38.200000000000003</v>
      </c>
      <c r="H96" s="4"/>
      <c r="I96" s="1"/>
    </row>
    <row r="97" spans="1:9">
      <c r="A97" s="3" t="s">
        <v>476</v>
      </c>
      <c r="B97" s="61" t="s">
        <v>437</v>
      </c>
      <c r="C97" s="4" t="s">
        <v>209</v>
      </c>
      <c r="D97" s="47">
        <f>SUM(E97:H97)</f>
        <v>37</v>
      </c>
      <c r="E97" s="4"/>
      <c r="F97" s="4"/>
      <c r="G97" s="41">
        <v>37</v>
      </c>
      <c r="H97" s="4"/>
      <c r="I97" s="1"/>
    </row>
    <row r="98" spans="1:9">
      <c r="A98" s="3" t="s">
        <v>477</v>
      </c>
      <c r="B98" s="61" t="s">
        <v>438</v>
      </c>
      <c r="C98" s="4" t="s">
        <v>209</v>
      </c>
      <c r="D98" s="47">
        <f>SUM(E98:H98)</f>
        <v>37</v>
      </c>
      <c r="E98" s="4"/>
      <c r="F98" s="4"/>
      <c r="G98" s="41">
        <v>37</v>
      </c>
      <c r="H98" s="4"/>
      <c r="I98" s="1"/>
    </row>
    <row r="99" spans="1:9">
      <c r="A99" s="3" t="s">
        <v>478</v>
      </c>
      <c r="B99" s="61" t="s">
        <v>377</v>
      </c>
      <c r="C99" s="4" t="s">
        <v>64</v>
      </c>
      <c r="D99" s="47">
        <f>SUM(E99:H99)</f>
        <v>35.9</v>
      </c>
      <c r="E99" s="4"/>
      <c r="F99" s="4"/>
      <c r="G99" s="41">
        <v>35.9</v>
      </c>
      <c r="H99" s="4"/>
      <c r="I99" s="1"/>
    </row>
    <row r="100" spans="1:9">
      <c r="A100" s="3" t="s">
        <v>479</v>
      </c>
      <c r="B100" s="14" t="s">
        <v>7</v>
      </c>
      <c r="C100" s="4" t="s">
        <v>65</v>
      </c>
      <c r="D100" s="47">
        <f>SUM(E100:H100)</f>
        <v>35.700000000000003</v>
      </c>
      <c r="E100" s="29">
        <v>35.700000000000003</v>
      </c>
      <c r="F100" s="30"/>
      <c r="G100" s="40"/>
      <c r="H100" s="4"/>
      <c r="I100" s="1"/>
    </row>
    <row r="101" spans="1:9">
      <c r="A101" s="3" t="s">
        <v>480</v>
      </c>
      <c r="B101" s="61" t="s">
        <v>390</v>
      </c>
      <c r="C101" s="4" t="s">
        <v>278</v>
      </c>
      <c r="D101" s="47">
        <f>SUM(E101:H101)</f>
        <v>35.4</v>
      </c>
      <c r="E101" s="4"/>
      <c r="F101" s="4"/>
      <c r="G101" s="41">
        <v>35.4</v>
      </c>
      <c r="H101" s="4"/>
      <c r="I101" s="1"/>
    </row>
    <row r="102" spans="1:9">
      <c r="A102" s="3" t="s">
        <v>481</v>
      </c>
      <c r="B102" s="14" t="s">
        <v>25</v>
      </c>
      <c r="C102" s="4" t="s">
        <v>63</v>
      </c>
      <c r="D102" s="47">
        <f>SUM(E102:H102)</f>
        <v>34.5</v>
      </c>
      <c r="E102" s="29">
        <v>30.7</v>
      </c>
      <c r="F102" s="30"/>
      <c r="G102" s="40">
        <v>3.8</v>
      </c>
      <c r="H102" s="4"/>
      <c r="I102" s="1"/>
    </row>
    <row r="103" spans="1:9">
      <c r="A103" s="3" t="s">
        <v>482</v>
      </c>
      <c r="B103" s="61" t="s">
        <v>425</v>
      </c>
      <c r="C103" s="4" t="s">
        <v>209</v>
      </c>
      <c r="D103" s="47">
        <f>SUM(E103:H103)</f>
        <v>32.799999999999997</v>
      </c>
      <c r="E103" s="4"/>
      <c r="F103" s="4"/>
      <c r="G103" s="41">
        <v>32.799999999999997</v>
      </c>
      <c r="H103" s="4"/>
      <c r="I103" s="1"/>
    </row>
    <row r="104" spans="1:9">
      <c r="A104" s="3" t="s">
        <v>483</v>
      </c>
      <c r="B104" s="61" t="s">
        <v>403</v>
      </c>
      <c r="C104" s="4" t="s">
        <v>246</v>
      </c>
      <c r="D104" s="47">
        <f>SUM(E104:H104)</f>
        <v>32.5</v>
      </c>
      <c r="E104" s="4"/>
      <c r="F104" s="4"/>
      <c r="G104" s="40">
        <v>32.5</v>
      </c>
      <c r="H104" s="4"/>
      <c r="I104" s="1"/>
    </row>
    <row r="105" spans="1:9">
      <c r="A105" s="3" t="s">
        <v>484</v>
      </c>
      <c r="B105" s="61" t="s">
        <v>413</v>
      </c>
      <c r="C105" s="4" t="s">
        <v>63</v>
      </c>
      <c r="D105" s="47">
        <f>SUM(E105:H105)</f>
        <v>31.7</v>
      </c>
      <c r="E105" s="4"/>
      <c r="F105" s="4"/>
      <c r="G105" s="40">
        <v>31.7</v>
      </c>
      <c r="H105" s="4"/>
      <c r="I105" s="1"/>
    </row>
    <row r="106" spans="1:9">
      <c r="A106" s="3" t="s">
        <v>485</v>
      </c>
      <c r="B106" s="61" t="s">
        <v>391</v>
      </c>
      <c r="C106" s="4" t="s">
        <v>222</v>
      </c>
      <c r="D106" s="47">
        <f>SUM(E106:H106)</f>
        <v>31.5</v>
      </c>
      <c r="E106" s="4"/>
      <c r="F106" s="4"/>
      <c r="G106" s="41">
        <v>31.5</v>
      </c>
      <c r="H106" s="4"/>
      <c r="I106" s="1"/>
    </row>
    <row r="107" spans="1:9">
      <c r="A107" s="3" t="s">
        <v>486</v>
      </c>
      <c r="B107" s="39" t="s">
        <v>151</v>
      </c>
      <c r="C107" s="4" t="s">
        <v>64</v>
      </c>
      <c r="D107" s="46">
        <f>SUM(E107:H107)</f>
        <v>30.6</v>
      </c>
      <c r="E107" s="4"/>
      <c r="F107" s="41">
        <v>18.100000000000001</v>
      </c>
      <c r="G107" s="40">
        <v>12.5</v>
      </c>
      <c r="H107" s="4"/>
      <c r="I107" s="1"/>
    </row>
    <row r="108" spans="1:9">
      <c r="A108" s="3" t="s">
        <v>487</v>
      </c>
      <c r="B108" s="61" t="s">
        <v>378</v>
      </c>
      <c r="C108" s="4" t="s">
        <v>209</v>
      </c>
      <c r="D108" s="47">
        <f>SUM(E108:H108)</f>
        <v>30.1</v>
      </c>
      <c r="E108" s="4"/>
      <c r="F108" s="4"/>
      <c r="G108" s="41">
        <v>30.1</v>
      </c>
      <c r="H108" s="4"/>
      <c r="I108" s="1"/>
    </row>
    <row r="109" spans="1:9">
      <c r="A109" s="3" t="s">
        <v>488</v>
      </c>
      <c r="B109" s="61" t="s">
        <v>439</v>
      </c>
      <c r="C109" s="4" t="s">
        <v>209</v>
      </c>
      <c r="D109" s="47">
        <f>SUM(E109:H109)</f>
        <v>29.8</v>
      </c>
      <c r="E109" s="4"/>
      <c r="F109" s="4"/>
      <c r="G109" s="41">
        <v>29.8</v>
      </c>
      <c r="H109" s="4"/>
      <c r="I109" s="1"/>
    </row>
    <row r="110" spans="1:9">
      <c r="A110" s="3" t="s">
        <v>489</v>
      </c>
      <c r="B110" s="61" t="s">
        <v>392</v>
      </c>
      <c r="C110" s="4" t="s">
        <v>63</v>
      </c>
      <c r="D110" s="47">
        <f>SUM(E110:H110)</f>
        <v>27.7</v>
      </c>
      <c r="E110" s="4"/>
      <c r="F110" s="4"/>
      <c r="G110" s="41">
        <v>27.7</v>
      </c>
      <c r="H110" s="4"/>
      <c r="I110" s="1"/>
    </row>
    <row r="111" spans="1:9">
      <c r="A111" s="3" t="s">
        <v>490</v>
      </c>
      <c r="B111" s="61" t="s">
        <v>426</v>
      </c>
      <c r="C111" s="4" t="s">
        <v>209</v>
      </c>
      <c r="D111" s="47">
        <f>SUM(E111:H111)</f>
        <v>27.5</v>
      </c>
      <c r="E111" s="4"/>
      <c r="F111" s="4"/>
      <c r="G111" s="41">
        <v>27.5</v>
      </c>
      <c r="H111" s="4"/>
      <c r="I111" s="1"/>
    </row>
    <row r="112" spans="1:9">
      <c r="A112" s="3" t="s">
        <v>491</v>
      </c>
      <c r="B112" s="61" t="s">
        <v>404</v>
      </c>
      <c r="C112" s="4" t="s">
        <v>67</v>
      </c>
      <c r="D112" s="47">
        <f>SUM(E112:H112)</f>
        <v>27.3</v>
      </c>
      <c r="E112" s="4"/>
      <c r="F112" s="4"/>
      <c r="G112" s="40">
        <v>27.3</v>
      </c>
      <c r="H112" s="4"/>
      <c r="I112" s="1"/>
    </row>
    <row r="113" spans="1:9">
      <c r="A113" s="3" t="s">
        <v>492</v>
      </c>
      <c r="B113" s="1" t="s">
        <v>55</v>
      </c>
      <c r="C113" s="4" t="s">
        <v>65</v>
      </c>
      <c r="D113" s="47">
        <f>SUM(E113:H113)</f>
        <v>26.8</v>
      </c>
      <c r="E113" s="30">
        <v>26.8</v>
      </c>
      <c r="F113" s="30"/>
      <c r="G113" s="40"/>
      <c r="H113" s="4"/>
      <c r="I113" s="1"/>
    </row>
    <row r="114" spans="1:9">
      <c r="A114" s="3" t="s">
        <v>493</v>
      </c>
      <c r="B114" s="61" t="s">
        <v>440</v>
      </c>
      <c r="C114" s="4" t="s">
        <v>64</v>
      </c>
      <c r="D114" s="47">
        <f>SUM(E114:H114)</f>
        <v>26.2</v>
      </c>
      <c r="E114" s="4"/>
      <c r="F114" s="4"/>
      <c r="G114" s="41">
        <v>26.2</v>
      </c>
      <c r="H114" s="4"/>
      <c r="I114" s="1"/>
    </row>
    <row r="115" spans="1:9">
      <c r="A115" s="3" t="s">
        <v>494</v>
      </c>
      <c r="B115" s="61" t="s">
        <v>363</v>
      </c>
      <c r="C115" s="4" t="s">
        <v>235</v>
      </c>
      <c r="D115" s="47">
        <f>SUM(E115:H115)</f>
        <v>25.8</v>
      </c>
      <c r="E115" s="4"/>
      <c r="F115" s="4"/>
      <c r="G115" s="40">
        <v>25.8</v>
      </c>
      <c r="H115" s="4"/>
      <c r="I115" s="1"/>
    </row>
    <row r="116" spans="1:9">
      <c r="A116" s="3" t="s">
        <v>495</v>
      </c>
      <c r="B116" s="39" t="s">
        <v>149</v>
      </c>
      <c r="C116" s="4" t="s">
        <v>63</v>
      </c>
      <c r="D116" s="46">
        <f>SUM(E116:H116)</f>
        <v>24.9</v>
      </c>
      <c r="E116" s="4"/>
      <c r="F116" s="41">
        <v>24.9</v>
      </c>
      <c r="G116" s="40"/>
      <c r="H116" s="4"/>
      <c r="I116" s="1"/>
    </row>
    <row r="117" spans="1:9">
      <c r="A117" s="3" t="s">
        <v>496</v>
      </c>
      <c r="B117" s="61" t="s">
        <v>379</v>
      </c>
      <c r="C117" s="4" t="s">
        <v>235</v>
      </c>
      <c r="D117" s="47">
        <f>SUM(E117:H117)</f>
        <v>24.3</v>
      </c>
      <c r="E117" s="4"/>
      <c r="F117" s="4"/>
      <c r="G117" s="41">
        <v>24.3</v>
      </c>
      <c r="H117" s="4"/>
      <c r="I117" s="1"/>
    </row>
    <row r="118" spans="1:9">
      <c r="A118" s="3" t="s">
        <v>497</v>
      </c>
      <c r="B118" s="61" t="s">
        <v>414</v>
      </c>
      <c r="C118" s="4" t="s">
        <v>222</v>
      </c>
      <c r="D118" s="47">
        <f>SUM(E118:H118)</f>
        <v>24</v>
      </c>
      <c r="E118" s="4"/>
      <c r="F118" s="4"/>
      <c r="G118" s="40">
        <v>24</v>
      </c>
      <c r="H118" s="4"/>
      <c r="I118" s="1"/>
    </row>
    <row r="119" spans="1:9">
      <c r="A119" s="3" t="s">
        <v>498</v>
      </c>
      <c r="B119" s="61" t="s">
        <v>393</v>
      </c>
      <c r="C119" s="4" t="s">
        <v>222</v>
      </c>
      <c r="D119" s="47">
        <f>SUM(E119:H119)</f>
        <v>23.9</v>
      </c>
      <c r="E119" s="4"/>
      <c r="F119" s="4"/>
      <c r="G119" s="41">
        <v>23.9</v>
      </c>
      <c r="H119" s="4"/>
      <c r="I119" s="1"/>
    </row>
    <row r="120" spans="1:9">
      <c r="A120" s="3" t="s">
        <v>499</v>
      </c>
      <c r="B120" s="61" t="s">
        <v>364</v>
      </c>
      <c r="C120" s="4" t="s">
        <v>63</v>
      </c>
      <c r="D120" s="47">
        <f>SUM(E120:H120)</f>
        <v>23</v>
      </c>
      <c r="E120" s="4"/>
      <c r="F120" s="4"/>
      <c r="G120" s="40">
        <v>23</v>
      </c>
      <c r="H120" s="4"/>
      <c r="I120" s="1"/>
    </row>
    <row r="121" spans="1:9">
      <c r="A121" s="3" t="s">
        <v>500</v>
      </c>
      <c r="B121" s="61" t="s">
        <v>441</v>
      </c>
      <c r="C121" s="4" t="s">
        <v>291</v>
      </c>
      <c r="D121" s="47">
        <f>SUM(E121:H121)</f>
        <v>22.6</v>
      </c>
      <c r="E121" s="4"/>
      <c r="F121" s="4"/>
      <c r="G121" s="41">
        <v>22.6</v>
      </c>
      <c r="H121" s="4"/>
      <c r="I121" s="1"/>
    </row>
    <row r="122" spans="1:9">
      <c r="A122" s="3" t="s">
        <v>501</v>
      </c>
      <c r="B122" s="61" t="s">
        <v>427</v>
      </c>
      <c r="C122" s="4" t="s">
        <v>328</v>
      </c>
      <c r="D122" s="47">
        <f>SUM(E122:H122)</f>
        <v>22.2</v>
      </c>
      <c r="E122" s="4"/>
      <c r="F122" s="4"/>
      <c r="G122" s="41">
        <v>22.2</v>
      </c>
      <c r="H122" s="4"/>
      <c r="I122" s="1"/>
    </row>
    <row r="123" spans="1:9">
      <c r="A123" s="3" t="s">
        <v>502</v>
      </c>
      <c r="B123" s="61" t="s">
        <v>405</v>
      </c>
      <c r="C123" s="4" t="s">
        <v>63</v>
      </c>
      <c r="D123" s="47">
        <f>SUM(E123:H123)</f>
        <v>22</v>
      </c>
      <c r="E123" s="4"/>
      <c r="F123" s="4"/>
      <c r="G123" s="40">
        <v>22</v>
      </c>
      <c r="H123" s="4"/>
      <c r="I123" s="1"/>
    </row>
    <row r="124" spans="1:9">
      <c r="A124" s="3" t="s">
        <v>503</v>
      </c>
      <c r="B124" s="14" t="s">
        <v>1</v>
      </c>
      <c r="C124" s="4" t="s">
        <v>65</v>
      </c>
      <c r="D124" s="47">
        <f>SUM(E124:H124)</f>
        <v>20.8</v>
      </c>
      <c r="E124" s="29">
        <v>20.8</v>
      </c>
      <c r="F124" s="30"/>
      <c r="G124" s="40"/>
      <c r="H124" s="4"/>
      <c r="I124" s="1"/>
    </row>
    <row r="125" spans="1:9">
      <c r="A125" s="3" t="s">
        <v>504</v>
      </c>
      <c r="B125" s="1" t="s">
        <v>58</v>
      </c>
      <c r="C125" s="4" t="s">
        <v>65</v>
      </c>
      <c r="D125" s="47">
        <f>SUM(E125:H125)</f>
        <v>20.399999999999999</v>
      </c>
      <c r="E125" s="30">
        <v>20.399999999999999</v>
      </c>
      <c r="F125" s="30"/>
      <c r="G125" s="40"/>
      <c r="H125" s="4"/>
      <c r="I125" s="1"/>
    </row>
    <row r="126" spans="1:9">
      <c r="A126" s="3" t="s">
        <v>505</v>
      </c>
      <c r="B126" s="61" t="s">
        <v>365</v>
      </c>
      <c r="C126" s="4" t="s">
        <v>63</v>
      </c>
      <c r="D126" s="47">
        <f>SUM(E126:H126)</f>
        <v>20.3</v>
      </c>
      <c r="E126" s="4"/>
      <c r="F126" s="4"/>
      <c r="G126" s="40">
        <v>20.3</v>
      </c>
      <c r="H126" s="4"/>
      <c r="I126" s="1"/>
    </row>
    <row r="127" spans="1:9">
      <c r="A127" s="3" t="s">
        <v>506</v>
      </c>
      <c r="B127" s="61" t="s">
        <v>431</v>
      </c>
      <c r="C127" s="4" t="s">
        <v>67</v>
      </c>
      <c r="D127" s="47">
        <f>SUM(E127:H127)</f>
        <v>19</v>
      </c>
      <c r="E127" s="4"/>
      <c r="F127" s="4"/>
      <c r="G127" s="41">
        <v>19</v>
      </c>
      <c r="H127" s="4"/>
      <c r="I127" s="1"/>
    </row>
    <row r="128" spans="1:9">
      <c r="A128" s="3" t="s">
        <v>507</v>
      </c>
      <c r="B128" s="39" t="s">
        <v>156</v>
      </c>
      <c r="C128" s="4" t="s">
        <v>63</v>
      </c>
      <c r="D128" s="47">
        <f>SUM(E128:H128)</f>
        <v>18.5</v>
      </c>
      <c r="E128" s="4"/>
      <c r="F128" s="41">
        <v>1</v>
      </c>
      <c r="G128" s="40">
        <v>17.5</v>
      </c>
      <c r="H128" s="4"/>
      <c r="I128" s="1"/>
    </row>
    <row r="129" spans="1:9">
      <c r="A129" s="3" t="s">
        <v>508</v>
      </c>
      <c r="B129" s="61" t="s">
        <v>380</v>
      </c>
      <c r="C129" s="4" t="s">
        <v>63</v>
      </c>
      <c r="D129" s="47">
        <f>SUM(E129:H129)</f>
        <v>18.5</v>
      </c>
      <c r="E129" s="4"/>
      <c r="F129" s="4"/>
      <c r="G129" s="41">
        <v>18.5</v>
      </c>
      <c r="H129" s="4"/>
      <c r="I129" s="1"/>
    </row>
    <row r="130" spans="1:9">
      <c r="A130" s="3" t="s">
        <v>509</v>
      </c>
      <c r="B130" s="61" t="s">
        <v>428</v>
      </c>
      <c r="C130" s="4" t="s">
        <v>209</v>
      </c>
      <c r="D130" s="47">
        <f>SUM(E130:H130)</f>
        <v>16.899999999999999</v>
      </c>
      <c r="E130" s="4"/>
      <c r="F130" s="4"/>
      <c r="G130" s="41">
        <v>16.899999999999999</v>
      </c>
      <c r="H130" s="4"/>
      <c r="I130" s="1"/>
    </row>
    <row r="131" spans="1:9">
      <c r="A131" s="3" t="s">
        <v>510</v>
      </c>
      <c r="B131" s="61" t="s">
        <v>406</v>
      </c>
      <c r="C131" s="4" t="s">
        <v>287</v>
      </c>
      <c r="D131" s="47">
        <f>SUM(E131:H131)</f>
        <v>16.8</v>
      </c>
      <c r="E131" s="4"/>
      <c r="F131" s="4"/>
      <c r="G131" s="40">
        <v>16.8</v>
      </c>
      <c r="H131" s="4"/>
      <c r="I131" s="1"/>
    </row>
    <row r="132" spans="1:9">
      <c r="A132" s="3" t="s">
        <v>511</v>
      </c>
      <c r="B132" s="61" t="s">
        <v>394</v>
      </c>
      <c r="C132" s="4" t="s">
        <v>63</v>
      </c>
      <c r="D132" s="47">
        <f>SUM(E132:H132)</f>
        <v>16.3</v>
      </c>
      <c r="E132" s="4"/>
      <c r="F132" s="4"/>
      <c r="G132" s="40">
        <v>16.3</v>
      </c>
      <c r="H132" s="4"/>
      <c r="I132" s="1"/>
    </row>
    <row r="133" spans="1:9">
      <c r="A133" s="3" t="s">
        <v>512</v>
      </c>
      <c r="B133" s="61" t="s">
        <v>415</v>
      </c>
      <c r="C133" s="4" t="s">
        <v>64</v>
      </c>
      <c r="D133" s="47">
        <f>SUM(E133:H133)</f>
        <v>16.3</v>
      </c>
      <c r="E133" s="4"/>
      <c r="F133" s="4"/>
      <c r="G133" s="40">
        <v>16.3</v>
      </c>
      <c r="H133" s="4"/>
      <c r="I133" s="1"/>
    </row>
    <row r="134" spans="1:9">
      <c r="A134" s="3" t="s">
        <v>513</v>
      </c>
      <c r="B134" s="14" t="s">
        <v>13</v>
      </c>
      <c r="C134" s="4" t="s">
        <v>65</v>
      </c>
      <c r="D134" s="47">
        <f>SUM(E134:H134)</f>
        <v>15.9</v>
      </c>
      <c r="E134" s="29">
        <v>15.9</v>
      </c>
      <c r="F134" s="30"/>
      <c r="G134" s="40"/>
      <c r="H134" s="4"/>
      <c r="I134" s="1"/>
    </row>
    <row r="135" spans="1:9">
      <c r="A135" s="3" t="s">
        <v>514</v>
      </c>
      <c r="B135" s="61" t="s">
        <v>442</v>
      </c>
      <c r="C135" s="4" t="s">
        <v>209</v>
      </c>
      <c r="D135" s="47">
        <f>SUM(E135:H135)</f>
        <v>15.4</v>
      </c>
      <c r="E135" s="4"/>
      <c r="F135" s="4"/>
      <c r="G135" s="41">
        <v>15.4</v>
      </c>
      <c r="H135" s="4"/>
      <c r="I135" s="1"/>
    </row>
    <row r="136" spans="1:9">
      <c r="A136" s="3" t="s">
        <v>515</v>
      </c>
      <c r="B136" s="39" t="s">
        <v>152</v>
      </c>
      <c r="C136" s="4"/>
      <c r="D136" s="46">
        <f>SUM(E136:H136)</f>
        <v>14.7</v>
      </c>
      <c r="E136" s="4"/>
      <c r="F136" s="41">
        <v>14.7</v>
      </c>
      <c r="G136" s="40"/>
      <c r="H136" s="4"/>
      <c r="I136" s="1"/>
    </row>
    <row r="137" spans="1:9">
      <c r="A137" s="3" t="s">
        <v>516</v>
      </c>
      <c r="B137" s="1" t="s">
        <v>59</v>
      </c>
      <c r="C137" s="4" t="s">
        <v>65</v>
      </c>
      <c r="D137" s="47">
        <f>SUM(E137:H137)</f>
        <v>13.9</v>
      </c>
      <c r="E137" s="30">
        <v>13.9</v>
      </c>
      <c r="F137" s="30"/>
      <c r="G137" s="40"/>
      <c r="H137" s="4"/>
      <c r="I137" s="1"/>
    </row>
    <row r="138" spans="1:9">
      <c r="A138" s="3" t="s">
        <v>517</v>
      </c>
      <c r="B138" s="39" t="s">
        <v>163</v>
      </c>
      <c r="C138" s="4"/>
      <c r="D138" s="47">
        <f>SUM(E138:H138)</f>
        <v>13</v>
      </c>
      <c r="E138" s="4"/>
      <c r="F138" s="41">
        <v>13</v>
      </c>
      <c r="G138" s="40"/>
      <c r="H138" s="4"/>
      <c r="I138" s="1"/>
    </row>
    <row r="139" spans="1:9">
      <c r="A139" s="3" t="s">
        <v>518</v>
      </c>
      <c r="B139" s="61" t="s">
        <v>381</v>
      </c>
      <c r="C139" s="4" t="s">
        <v>64</v>
      </c>
      <c r="D139" s="47">
        <f>SUM(E139:H139)</f>
        <v>12.6</v>
      </c>
      <c r="E139" s="4"/>
      <c r="F139" s="4"/>
      <c r="G139" s="41">
        <v>12.6</v>
      </c>
      <c r="H139" s="4"/>
      <c r="I139" s="42" t="s">
        <v>153</v>
      </c>
    </row>
    <row r="140" spans="1:9">
      <c r="A140" s="3" t="s">
        <v>519</v>
      </c>
      <c r="B140" s="61" t="s">
        <v>443</v>
      </c>
      <c r="C140" s="4" t="s">
        <v>67</v>
      </c>
      <c r="D140" s="47">
        <f>SUM(E140:H140)</f>
        <v>11.8</v>
      </c>
      <c r="E140" s="4"/>
      <c r="F140" s="4"/>
      <c r="G140" s="41">
        <v>11.8</v>
      </c>
      <c r="H140" s="4"/>
      <c r="I140" s="1"/>
    </row>
    <row r="141" spans="1:9">
      <c r="A141" s="3" t="s">
        <v>520</v>
      </c>
      <c r="B141" s="61" t="s">
        <v>444</v>
      </c>
      <c r="C141" s="4" t="s">
        <v>67</v>
      </c>
      <c r="D141" s="47">
        <f>SUM(E141:H141)</f>
        <v>11.8</v>
      </c>
      <c r="E141" s="4"/>
      <c r="F141" s="4"/>
      <c r="G141" s="41">
        <v>11.8</v>
      </c>
      <c r="H141" s="4"/>
      <c r="I141" s="1"/>
    </row>
    <row r="142" spans="1:9">
      <c r="A142" s="3" t="s">
        <v>521</v>
      </c>
      <c r="B142" s="61" t="s">
        <v>429</v>
      </c>
      <c r="C142" s="4" t="s">
        <v>63</v>
      </c>
      <c r="D142" s="47">
        <f>SUM(E142:H142)</f>
        <v>11.6</v>
      </c>
      <c r="E142" s="4"/>
      <c r="F142" s="4"/>
      <c r="G142" s="41">
        <v>11.6</v>
      </c>
      <c r="H142" s="4"/>
      <c r="I142" s="1"/>
    </row>
    <row r="143" spans="1:9">
      <c r="A143" s="3" t="s">
        <v>522</v>
      </c>
      <c r="B143" s="61" t="s">
        <v>407</v>
      </c>
      <c r="C143" s="4" t="s">
        <v>211</v>
      </c>
      <c r="D143" s="47">
        <f>SUM(E143:H143)</f>
        <v>11.5</v>
      </c>
      <c r="E143" s="4"/>
      <c r="F143" s="4"/>
      <c r="G143" s="40">
        <v>11.5</v>
      </c>
      <c r="H143" s="4"/>
      <c r="I143" s="1"/>
    </row>
    <row r="144" spans="1:9">
      <c r="A144" s="3" t="s">
        <v>523</v>
      </c>
      <c r="B144" s="14" t="s">
        <v>2</v>
      </c>
      <c r="C144" s="4" t="s">
        <v>65</v>
      </c>
      <c r="D144" s="47">
        <f>SUM(E144:H144)</f>
        <v>10.9</v>
      </c>
      <c r="E144" s="29">
        <v>10.9</v>
      </c>
      <c r="F144" s="30"/>
      <c r="G144" s="40"/>
      <c r="H144" s="4"/>
      <c r="I144" s="1"/>
    </row>
    <row r="145" spans="1:9">
      <c r="A145" s="3" t="s">
        <v>525</v>
      </c>
      <c r="B145" s="61" t="s">
        <v>416</v>
      </c>
      <c r="C145" s="4" t="s">
        <v>67</v>
      </c>
      <c r="D145" s="47">
        <f>SUM(E145:H145)</f>
        <v>8.6999999999999993</v>
      </c>
      <c r="E145" s="4"/>
      <c r="F145" s="4"/>
      <c r="G145" s="40">
        <v>8.6999999999999993</v>
      </c>
      <c r="H145" s="4"/>
      <c r="I145" s="1"/>
    </row>
    <row r="146" spans="1:9">
      <c r="A146" s="3" t="s">
        <v>526</v>
      </c>
      <c r="B146" s="61" t="s">
        <v>286</v>
      </c>
      <c r="C146" s="4" t="s">
        <v>287</v>
      </c>
      <c r="D146" s="47">
        <f>SUM(E146:H146)</f>
        <v>8.6</v>
      </c>
      <c r="E146" s="4"/>
      <c r="F146" s="4"/>
      <c r="G146" s="40">
        <v>8.6</v>
      </c>
      <c r="H146" s="4"/>
      <c r="I146" s="1"/>
    </row>
    <row r="147" spans="1:9">
      <c r="A147" s="3" t="s">
        <v>527</v>
      </c>
      <c r="B147" s="39" t="s">
        <v>154</v>
      </c>
      <c r="C147" s="4"/>
      <c r="D147" s="47">
        <f>SUM(E147:H147)</f>
        <v>7.8</v>
      </c>
      <c r="E147" s="4"/>
      <c r="F147" s="41">
        <v>7.8</v>
      </c>
      <c r="G147" s="40"/>
      <c r="H147" s="4"/>
      <c r="I147" s="1"/>
    </row>
    <row r="148" spans="1:9">
      <c r="A148" s="3" t="s">
        <v>528</v>
      </c>
      <c r="B148" s="1" t="s">
        <v>56</v>
      </c>
      <c r="C148" s="4" t="s">
        <v>65</v>
      </c>
      <c r="D148" s="47">
        <f>SUM(E148:H148)</f>
        <v>7.5</v>
      </c>
      <c r="E148" s="30">
        <v>7.5</v>
      </c>
      <c r="F148" s="30"/>
      <c r="G148" s="40"/>
      <c r="H148" s="4"/>
      <c r="I148" s="1"/>
    </row>
    <row r="149" spans="1:9">
      <c r="A149" s="3" t="s">
        <v>529</v>
      </c>
      <c r="B149" s="61" t="s">
        <v>382</v>
      </c>
      <c r="C149" s="4" t="s">
        <v>64</v>
      </c>
      <c r="D149" s="47">
        <f>SUM(E149:H149)</f>
        <v>6.8</v>
      </c>
      <c r="E149" s="4"/>
      <c r="F149" s="4"/>
      <c r="G149" s="41">
        <v>6.8</v>
      </c>
      <c r="H149" s="4"/>
      <c r="I149" s="1"/>
    </row>
    <row r="150" spans="1:9">
      <c r="A150" s="3" t="s">
        <v>524</v>
      </c>
      <c r="B150" s="61" t="s">
        <v>366</v>
      </c>
      <c r="C150" s="4" t="s">
        <v>63</v>
      </c>
      <c r="D150" s="47">
        <f>SUM(E150:H150)</f>
        <v>6.5</v>
      </c>
      <c r="E150" s="4"/>
      <c r="F150" s="4"/>
      <c r="G150" s="40">
        <v>6.5</v>
      </c>
      <c r="H150" s="4"/>
      <c r="I150" s="1"/>
    </row>
    <row r="151" spans="1:9">
      <c r="A151" s="3" t="s">
        <v>530</v>
      </c>
      <c r="B151" s="61" t="s">
        <v>408</v>
      </c>
      <c r="C151" s="4" t="s">
        <v>255</v>
      </c>
      <c r="D151" s="47">
        <f>SUM(E151:H151)</f>
        <v>6.3</v>
      </c>
      <c r="E151" s="4"/>
      <c r="F151" s="4"/>
      <c r="G151" s="40">
        <v>6.3</v>
      </c>
      <c r="H151" s="4"/>
      <c r="I151" s="1"/>
    </row>
    <row r="152" spans="1:9">
      <c r="A152" s="3" t="s">
        <v>531</v>
      </c>
      <c r="B152" s="61" t="s">
        <v>430</v>
      </c>
      <c r="C152" s="4" t="s">
        <v>64</v>
      </c>
      <c r="D152" s="47">
        <f>SUM(E152:H152)</f>
        <v>6.3</v>
      </c>
      <c r="E152" s="4"/>
      <c r="F152" s="4"/>
      <c r="G152" s="41">
        <v>6.3</v>
      </c>
      <c r="H152" s="4"/>
      <c r="I152" s="1"/>
    </row>
    <row r="153" spans="1:9">
      <c r="A153" s="3" t="s">
        <v>532</v>
      </c>
      <c r="B153" s="14" t="s">
        <v>12</v>
      </c>
      <c r="C153" s="4" t="s">
        <v>65</v>
      </c>
      <c r="D153" s="47">
        <f>SUM(E153:H153)</f>
        <v>5.9</v>
      </c>
      <c r="E153" s="29">
        <v>5.9</v>
      </c>
      <c r="F153" s="30"/>
      <c r="G153" s="40"/>
      <c r="H153" s="4"/>
      <c r="I153" s="1"/>
    </row>
    <row r="154" spans="1:9">
      <c r="A154" s="3" t="s">
        <v>533</v>
      </c>
      <c r="B154" s="61" t="s">
        <v>395</v>
      </c>
      <c r="C154" s="4" t="s">
        <v>64</v>
      </c>
      <c r="D154" s="47">
        <f>SUM(E154:H154)</f>
        <v>4.8</v>
      </c>
      <c r="E154" s="4"/>
      <c r="F154" s="4"/>
      <c r="G154" s="40">
        <v>4.8</v>
      </c>
      <c r="H154" s="4"/>
      <c r="I154" s="1"/>
    </row>
    <row r="155" spans="1:9">
      <c r="A155" s="3" t="s">
        <v>534</v>
      </c>
      <c r="B155" s="61" t="s">
        <v>445</v>
      </c>
      <c r="C155" s="4" t="s">
        <v>209</v>
      </c>
      <c r="D155" s="47">
        <f>SUM(E155:H155)</f>
        <v>4.5999999999999996</v>
      </c>
      <c r="E155" s="4"/>
      <c r="F155" s="4"/>
      <c r="G155" s="41">
        <v>4.5999999999999996</v>
      </c>
      <c r="H155" s="4"/>
      <c r="I155" s="1"/>
    </row>
    <row r="156" spans="1:9">
      <c r="A156" s="3" t="s">
        <v>535</v>
      </c>
      <c r="B156" s="39" t="s">
        <v>155</v>
      </c>
      <c r="C156" s="4"/>
      <c r="D156" s="47">
        <f>SUM(E156:H156)</f>
        <v>4.4000000000000004</v>
      </c>
      <c r="E156" s="4"/>
      <c r="F156" s="41">
        <v>4.4000000000000004</v>
      </c>
      <c r="G156" s="40"/>
      <c r="H156" s="4"/>
      <c r="I156" s="1"/>
    </row>
    <row r="157" spans="1:9">
      <c r="A157" s="3" t="s">
        <v>536</v>
      </c>
      <c r="B157" s="39" t="s">
        <v>164</v>
      </c>
      <c r="C157" s="4"/>
      <c r="D157" s="47">
        <f>SUM(E157:H157)</f>
        <v>1</v>
      </c>
      <c r="E157" s="4"/>
      <c r="F157" s="41">
        <v>1</v>
      </c>
      <c r="G157" s="40"/>
      <c r="H157" s="4"/>
      <c r="I157" s="1"/>
    </row>
    <row r="158" spans="1:9">
      <c r="A158" s="3" t="s">
        <v>537</v>
      </c>
      <c r="B158" s="14" t="s">
        <v>15</v>
      </c>
      <c r="C158" s="4" t="s">
        <v>65</v>
      </c>
      <c r="D158" s="47">
        <f>SUM(E158:H158)</f>
        <v>1</v>
      </c>
      <c r="E158" s="29">
        <v>1</v>
      </c>
      <c r="F158" s="30"/>
      <c r="G158" s="40"/>
      <c r="H158" s="4"/>
      <c r="I158" s="1"/>
    </row>
    <row r="159" spans="1:9">
      <c r="A159" s="3" t="s">
        <v>538</v>
      </c>
      <c r="B159" s="61" t="s">
        <v>368</v>
      </c>
      <c r="C159" s="4" t="s">
        <v>63</v>
      </c>
      <c r="D159" s="47">
        <f>SUM(E159:H159)</f>
        <v>1</v>
      </c>
      <c r="E159" s="4"/>
      <c r="F159" s="4"/>
      <c r="G159" s="40">
        <v>1</v>
      </c>
      <c r="H159" s="4"/>
      <c r="I159" s="1"/>
    </row>
    <row r="160" spans="1:9">
      <c r="A160" s="3" t="s">
        <v>539</v>
      </c>
      <c r="B160" s="61" t="s">
        <v>383</v>
      </c>
      <c r="C160" s="4" t="s">
        <v>64</v>
      </c>
      <c r="D160" s="47">
        <f>SUM(E160:H160)</f>
        <v>1</v>
      </c>
      <c r="E160" s="4"/>
      <c r="F160" s="4"/>
      <c r="G160" s="41">
        <v>1</v>
      </c>
      <c r="H160" s="4"/>
      <c r="I160" s="1"/>
    </row>
    <row r="161" spans="1:9">
      <c r="A161" s="3" t="s">
        <v>540</v>
      </c>
      <c r="B161" s="61" t="s">
        <v>417</v>
      </c>
      <c r="C161" s="4" t="s">
        <v>67</v>
      </c>
      <c r="D161" s="47">
        <f>SUM(E161:H161)</f>
        <v>1</v>
      </c>
      <c r="E161" s="4"/>
      <c r="F161" s="4"/>
      <c r="G161" s="40">
        <v>1</v>
      </c>
      <c r="H161" s="4"/>
      <c r="I161" s="1"/>
    </row>
    <row r="162" spans="1:9">
      <c r="A162" s="3" t="s">
        <v>541</v>
      </c>
      <c r="B162" s="61" t="s">
        <v>431</v>
      </c>
      <c r="C162" s="4" t="s">
        <v>67</v>
      </c>
      <c r="D162" s="47">
        <f>SUM(E162:H162)</f>
        <v>1</v>
      </c>
      <c r="E162" s="4"/>
      <c r="F162" s="4"/>
      <c r="G162" s="41">
        <v>1</v>
      </c>
      <c r="H162" s="4"/>
      <c r="I162" s="1"/>
    </row>
    <row r="163" spans="1:9">
      <c r="A163" s="3" t="s">
        <v>542</v>
      </c>
      <c r="B163" s="61" t="s">
        <v>446</v>
      </c>
      <c r="C163" s="4" t="s">
        <v>67</v>
      </c>
      <c r="D163" s="47">
        <f>SUM(E163:H163)</f>
        <v>1</v>
      </c>
      <c r="E163" s="4"/>
      <c r="F163" s="4"/>
      <c r="G163" s="41">
        <v>1</v>
      </c>
      <c r="H163" s="4"/>
      <c r="I163" s="1"/>
    </row>
  </sheetData>
  <sortState ref="A2:K163">
    <sortCondition descending="1" ref="D2:D16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F6" sqref="F6"/>
    </sheetView>
  </sheetViews>
  <sheetFormatPr defaultRowHeight="15"/>
  <cols>
    <col min="1" max="1" width="7.5703125" customWidth="1"/>
    <col min="2" max="2" width="21.5703125" customWidth="1"/>
    <col min="3" max="3" width="6.85546875" customWidth="1"/>
    <col min="4" max="4" width="12" customWidth="1"/>
    <col min="5" max="5" width="18.28515625" customWidth="1"/>
    <col min="6" max="6" width="10.85546875" customWidth="1"/>
  </cols>
  <sheetData>
    <row r="1" spans="1:6" s="31" customFormat="1" ht="28.5">
      <c r="A1" s="31" t="s">
        <v>92</v>
      </c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11" t="s">
        <v>22</v>
      </c>
      <c r="C5" s="2" t="s">
        <v>91</v>
      </c>
      <c r="D5" s="12">
        <v>2.1932870370370422E-2</v>
      </c>
      <c r="E5" s="11"/>
      <c r="F5" s="21">
        <v>100</v>
      </c>
    </row>
    <row r="6" spans="1:6">
      <c r="A6" s="13" t="s">
        <v>34</v>
      </c>
      <c r="B6" s="14" t="s">
        <v>8</v>
      </c>
      <c r="C6" s="1" t="s">
        <v>67</v>
      </c>
      <c r="D6" s="15">
        <v>2.7222222222222203E-2</v>
      </c>
      <c r="E6" s="14"/>
      <c r="F6" s="20">
        <f>F5-4.95</f>
        <v>95.05</v>
      </c>
    </row>
    <row r="7" spans="1:6">
      <c r="A7" s="13" t="s">
        <v>35</v>
      </c>
      <c r="B7" s="14" t="s">
        <v>10</v>
      </c>
      <c r="C7" s="1" t="s">
        <v>64</v>
      </c>
      <c r="D7" s="15">
        <v>2.781249999999999E-2</v>
      </c>
      <c r="E7" s="14"/>
      <c r="F7" s="20">
        <f t="shared" ref="F7:F24" si="0">F6-4.95</f>
        <v>90.1</v>
      </c>
    </row>
    <row r="8" spans="1:6">
      <c r="A8" s="13" t="s">
        <v>36</v>
      </c>
      <c r="B8" s="14" t="s">
        <v>20</v>
      </c>
      <c r="C8" s="1" t="s">
        <v>64</v>
      </c>
      <c r="D8" s="15">
        <v>2.9131944444444446E-2</v>
      </c>
      <c r="E8" s="14"/>
      <c r="F8" s="20">
        <f t="shared" si="0"/>
        <v>85.149999999999991</v>
      </c>
    </row>
    <row r="9" spans="1:6">
      <c r="A9" s="13" t="s">
        <v>37</v>
      </c>
      <c r="B9" s="14" t="s">
        <v>21</v>
      </c>
      <c r="C9" s="1" t="s">
        <v>63</v>
      </c>
      <c r="D9" s="15">
        <v>2.9224537037037063E-2</v>
      </c>
      <c r="E9" s="14"/>
      <c r="F9" s="20">
        <f t="shared" si="0"/>
        <v>80.199999999999989</v>
      </c>
    </row>
    <row r="10" spans="1:6">
      <c r="A10" s="13" t="s">
        <v>38</v>
      </c>
      <c r="B10" s="14" t="s">
        <v>19</v>
      </c>
      <c r="C10" s="1" t="s">
        <v>64</v>
      </c>
      <c r="D10" s="15">
        <v>3.0208333333333282E-2</v>
      </c>
      <c r="E10" s="14"/>
      <c r="F10" s="20">
        <f t="shared" si="0"/>
        <v>75.249999999999986</v>
      </c>
    </row>
    <row r="11" spans="1:6">
      <c r="A11" s="13" t="s">
        <v>39</v>
      </c>
      <c r="B11" s="14" t="s">
        <v>9</v>
      </c>
      <c r="C11" s="1" t="s">
        <v>67</v>
      </c>
      <c r="D11" s="15">
        <v>3.4432870370370405E-2</v>
      </c>
      <c r="E11" s="14"/>
      <c r="F11" s="20">
        <f t="shared" si="0"/>
        <v>70.299999999999983</v>
      </c>
    </row>
    <row r="12" spans="1:6">
      <c r="A12" s="13" t="s">
        <v>40</v>
      </c>
      <c r="B12" s="14" t="s">
        <v>14</v>
      </c>
      <c r="C12" s="1" t="s">
        <v>65</v>
      </c>
      <c r="D12" s="15">
        <v>3.5625000000000018E-2</v>
      </c>
      <c r="E12" s="14"/>
      <c r="F12" s="20">
        <f t="shared" si="0"/>
        <v>65.34999999999998</v>
      </c>
    </row>
    <row r="13" spans="1:6">
      <c r="A13" s="13" t="s">
        <v>41</v>
      </c>
      <c r="B13" s="14" t="s">
        <v>23</v>
      </c>
      <c r="C13" s="1" t="s">
        <v>63</v>
      </c>
      <c r="D13" s="15">
        <v>3.6863425925925924E-2</v>
      </c>
      <c r="E13" s="14"/>
      <c r="F13" s="20">
        <f t="shared" si="0"/>
        <v>60.399999999999977</v>
      </c>
    </row>
    <row r="14" spans="1:6">
      <c r="A14" s="13" t="s">
        <v>42</v>
      </c>
      <c r="B14" s="14" t="s">
        <v>24</v>
      </c>
      <c r="C14" s="1" t="s">
        <v>63</v>
      </c>
      <c r="D14" s="15">
        <v>3.7245370370370373E-2</v>
      </c>
      <c r="E14" s="14"/>
      <c r="F14" s="20">
        <f t="shared" si="0"/>
        <v>55.449999999999974</v>
      </c>
    </row>
    <row r="15" spans="1:6">
      <c r="A15" s="13" t="s">
        <v>43</v>
      </c>
      <c r="B15" s="14" t="s">
        <v>11</v>
      </c>
      <c r="C15" s="1" t="s">
        <v>65</v>
      </c>
      <c r="D15" s="15">
        <v>3.950231481481481E-2</v>
      </c>
      <c r="E15" s="14"/>
      <c r="F15" s="20">
        <f t="shared" si="0"/>
        <v>50.499999999999972</v>
      </c>
    </row>
    <row r="16" spans="1:6">
      <c r="A16" s="13" t="s">
        <v>44</v>
      </c>
      <c r="B16" s="14" t="s">
        <v>54</v>
      </c>
      <c r="C16" s="1" t="s">
        <v>65</v>
      </c>
      <c r="D16" s="15">
        <v>4.1041666666666643E-2</v>
      </c>
      <c r="E16" s="14"/>
      <c r="F16" s="20">
        <f t="shared" si="0"/>
        <v>45.549999999999969</v>
      </c>
    </row>
    <row r="17" spans="1:6">
      <c r="A17" s="13" t="s">
        <v>45</v>
      </c>
      <c r="B17" s="14" t="s">
        <v>0</v>
      </c>
      <c r="C17" s="1" t="s">
        <v>65</v>
      </c>
      <c r="D17" s="15">
        <v>4.2777777777777803E-2</v>
      </c>
      <c r="E17" s="14"/>
      <c r="F17" s="20">
        <f t="shared" si="0"/>
        <v>40.599999999999966</v>
      </c>
    </row>
    <row r="18" spans="1:6">
      <c r="A18" s="13" t="s">
        <v>46</v>
      </c>
      <c r="B18" s="14" t="s">
        <v>7</v>
      </c>
      <c r="C18" s="1" t="s">
        <v>65</v>
      </c>
      <c r="D18" s="15">
        <v>4.311342592592593E-2</v>
      </c>
      <c r="E18" s="14"/>
      <c r="F18" s="20">
        <f t="shared" si="0"/>
        <v>35.649999999999963</v>
      </c>
    </row>
    <row r="19" spans="1:6">
      <c r="A19" s="13" t="s">
        <v>47</v>
      </c>
      <c r="B19" s="14" t="s">
        <v>25</v>
      </c>
      <c r="C19" s="1" t="s">
        <v>63</v>
      </c>
      <c r="D19" s="15">
        <v>4.3136574074074091E-2</v>
      </c>
      <c r="E19" s="14"/>
      <c r="F19" s="20">
        <f t="shared" si="0"/>
        <v>30.699999999999964</v>
      </c>
    </row>
    <row r="20" spans="1:6">
      <c r="A20" s="13" t="s">
        <v>48</v>
      </c>
      <c r="B20" s="14" t="s">
        <v>26</v>
      </c>
      <c r="C20" s="1" t="s">
        <v>63</v>
      </c>
      <c r="D20" s="15">
        <v>4.4224537037037021E-2</v>
      </c>
      <c r="E20" s="14"/>
      <c r="F20" s="20">
        <f t="shared" si="0"/>
        <v>25.749999999999964</v>
      </c>
    </row>
    <row r="21" spans="1:6">
      <c r="A21" s="13" t="s">
        <v>49</v>
      </c>
      <c r="B21" s="14" t="s">
        <v>1</v>
      </c>
      <c r="C21" s="1" t="s">
        <v>65</v>
      </c>
      <c r="D21" s="15">
        <v>5.5462962962962992E-2</v>
      </c>
      <c r="E21" s="14"/>
      <c r="F21" s="20">
        <f t="shared" si="0"/>
        <v>20.799999999999965</v>
      </c>
    </row>
    <row r="22" spans="1:6">
      <c r="A22" s="13" t="s">
        <v>50</v>
      </c>
      <c r="B22" s="14" t="s">
        <v>13</v>
      </c>
      <c r="C22" s="1" t="s">
        <v>65</v>
      </c>
      <c r="D22" s="15">
        <v>5.5648148148148169E-2</v>
      </c>
      <c r="E22" s="14"/>
      <c r="F22" s="20">
        <f t="shared" si="0"/>
        <v>15.849999999999966</v>
      </c>
    </row>
    <row r="23" spans="1:6">
      <c r="A23" s="13" t="s">
        <v>51</v>
      </c>
      <c r="B23" s="14" t="s">
        <v>2</v>
      </c>
      <c r="C23" s="1" t="s">
        <v>65</v>
      </c>
      <c r="D23" s="15">
        <v>5.7106481481481508E-2</v>
      </c>
      <c r="E23" s="14"/>
      <c r="F23" s="20">
        <f t="shared" si="0"/>
        <v>10.899999999999967</v>
      </c>
    </row>
    <row r="24" spans="1:6">
      <c r="A24" s="13" t="s">
        <v>52</v>
      </c>
      <c r="B24" s="14" t="s">
        <v>12</v>
      </c>
      <c r="C24" s="1" t="s">
        <v>65</v>
      </c>
      <c r="D24" s="15">
        <v>5.3645833333333337E-2</v>
      </c>
      <c r="E24" s="14" t="s">
        <v>30</v>
      </c>
      <c r="F24" s="20">
        <f t="shared" si="0"/>
        <v>5.9499999999999664</v>
      </c>
    </row>
    <row r="25" spans="1:6">
      <c r="A25" s="13" t="s">
        <v>53</v>
      </c>
      <c r="B25" s="14" t="s">
        <v>15</v>
      </c>
      <c r="C25" s="1" t="s">
        <v>65</v>
      </c>
      <c r="D25" s="16" t="s">
        <v>31</v>
      </c>
      <c r="E25" s="14"/>
      <c r="F25" s="20">
        <v>1</v>
      </c>
    </row>
    <row r="27" spans="1:6" ht="15.75" thickBot="1">
      <c r="B27" s="25" t="s">
        <v>69</v>
      </c>
    </row>
    <row r="28" spans="1:6" ht="15.75" thickBot="1">
      <c r="A28" s="5" t="s">
        <v>32</v>
      </c>
      <c r="B28" s="7" t="s">
        <v>61</v>
      </c>
      <c r="C28" s="8" t="s">
        <v>62</v>
      </c>
      <c r="D28" s="24" t="s">
        <v>29</v>
      </c>
      <c r="E28" s="7" t="s">
        <v>84</v>
      </c>
      <c r="F28" s="19" t="s">
        <v>85</v>
      </c>
    </row>
    <row r="29" spans="1:6">
      <c r="A29" s="9" t="s">
        <v>33</v>
      </c>
      <c r="B29" s="2" t="s">
        <v>28</v>
      </c>
      <c r="C29" s="17" t="s">
        <v>63</v>
      </c>
      <c r="D29" s="22">
        <v>1.4988425925925947E-2</v>
      </c>
      <c r="E29" s="2"/>
      <c r="F29" s="21">
        <v>85</v>
      </c>
    </row>
    <row r="30" spans="1:6">
      <c r="A30" s="3" t="s">
        <v>34</v>
      </c>
      <c r="B30" s="1" t="s">
        <v>16</v>
      </c>
      <c r="C30" s="4" t="s">
        <v>64</v>
      </c>
      <c r="D30" s="23">
        <v>1.5740740740740722E-2</v>
      </c>
      <c r="E30" s="1"/>
      <c r="F30" s="20">
        <f>F29-6.461538</f>
        <v>78.538461999999996</v>
      </c>
    </row>
    <row r="31" spans="1:6">
      <c r="A31" s="3" t="s">
        <v>35</v>
      </c>
      <c r="B31" s="1" t="s">
        <v>17</v>
      </c>
      <c r="C31" s="4" t="s">
        <v>64</v>
      </c>
      <c r="D31" s="23">
        <v>1.6516203703703658E-2</v>
      </c>
      <c r="E31" s="1"/>
      <c r="F31" s="20">
        <f t="shared" ref="F31:F41" si="1">F30-6.461538</f>
        <v>72.076923999999991</v>
      </c>
    </row>
    <row r="32" spans="1:6">
      <c r="A32" s="3" t="s">
        <v>36</v>
      </c>
      <c r="B32" s="1" t="s">
        <v>57</v>
      </c>
      <c r="C32" s="4" t="s">
        <v>65</v>
      </c>
      <c r="D32" s="23">
        <v>1.8749999999999961E-2</v>
      </c>
      <c r="E32" s="1"/>
      <c r="F32" s="20">
        <f t="shared" si="1"/>
        <v>65.615385999999987</v>
      </c>
    </row>
    <row r="33" spans="1:6">
      <c r="A33" s="3" t="s">
        <v>37</v>
      </c>
      <c r="B33" s="1" t="s">
        <v>18</v>
      </c>
      <c r="C33" s="4" t="s">
        <v>64</v>
      </c>
      <c r="D33" s="23">
        <v>1.9039351851851821E-2</v>
      </c>
      <c r="E33" s="1"/>
      <c r="F33" s="20">
        <f t="shared" si="1"/>
        <v>59.153847999999989</v>
      </c>
    </row>
    <row r="34" spans="1:6">
      <c r="A34" s="3" t="s">
        <v>38</v>
      </c>
      <c r="B34" s="1" t="s">
        <v>27</v>
      </c>
      <c r="C34" s="4" t="s">
        <v>63</v>
      </c>
      <c r="D34" s="23">
        <v>1.9803240740740718E-2</v>
      </c>
      <c r="E34" s="1"/>
      <c r="F34" s="20">
        <f t="shared" si="1"/>
        <v>52.692309999999992</v>
      </c>
    </row>
    <row r="35" spans="1:6">
      <c r="A35" s="3" t="s">
        <v>39</v>
      </c>
      <c r="B35" s="1" t="s">
        <v>4</v>
      </c>
      <c r="C35" s="4" t="s">
        <v>66</v>
      </c>
      <c r="D35" s="23">
        <v>1.9849537037037041E-2</v>
      </c>
      <c r="E35" s="1"/>
      <c r="F35" s="20">
        <f t="shared" si="1"/>
        <v>46.230771999999995</v>
      </c>
    </row>
    <row r="36" spans="1:6">
      <c r="A36" s="3" t="s">
        <v>40</v>
      </c>
      <c r="B36" s="1" t="s">
        <v>3</v>
      </c>
      <c r="C36" s="4" t="s">
        <v>66</v>
      </c>
      <c r="D36" s="23">
        <v>2.0138888888888901E-2</v>
      </c>
      <c r="E36" s="1"/>
      <c r="F36" s="20">
        <f t="shared" si="1"/>
        <v>39.769233999999997</v>
      </c>
    </row>
    <row r="37" spans="1:6">
      <c r="A37" s="3" t="s">
        <v>41</v>
      </c>
      <c r="B37" s="1" t="s">
        <v>5</v>
      </c>
      <c r="C37" s="4" t="s">
        <v>66</v>
      </c>
      <c r="D37" s="23">
        <v>2.5115740740740772E-2</v>
      </c>
      <c r="E37" s="1"/>
      <c r="F37" s="20">
        <f t="shared" si="1"/>
        <v>33.307696</v>
      </c>
    </row>
    <row r="38" spans="1:6">
      <c r="A38" s="3" t="s">
        <v>42</v>
      </c>
      <c r="B38" s="1" t="s">
        <v>55</v>
      </c>
      <c r="C38" s="4" t="s">
        <v>65</v>
      </c>
      <c r="D38" s="23">
        <v>2.8229166666666666E-2</v>
      </c>
      <c r="E38" s="1"/>
      <c r="F38" s="20">
        <f t="shared" si="1"/>
        <v>26.846157999999999</v>
      </c>
    </row>
    <row r="39" spans="1:6">
      <c r="A39" s="3" t="s">
        <v>43</v>
      </c>
      <c r="B39" s="1" t="s">
        <v>58</v>
      </c>
      <c r="C39" s="4" t="s">
        <v>65</v>
      </c>
      <c r="D39" s="23">
        <v>2.9201388888888902E-2</v>
      </c>
      <c r="E39" s="1"/>
      <c r="F39" s="20">
        <f t="shared" si="1"/>
        <v>20.384619999999998</v>
      </c>
    </row>
    <row r="40" spans="1:6">
      <c r="A40" s="3" t="s">
        <v>44</v>
      </c>
      <c r="B40" s="1" t="s">
        <v>59</v>
      </c>
      <c r="C40" s="4" t="s">
        <v>65</v>
      </c>
      <c r="D40" s="23">
        <v>2.9201388888888902E-2</v>
      </c>
      <c r="E40" s="1"/>
      <c r="F40" s="20">
        <f t="shared" si="1"/>
        <v>13.923081999999997</v>
      </c>
    </row>
    <row r="41" spans="1:6">
      <c r="A41" s="3" t="s">
        <v>45</v>
      </c>
      <c r="B41" s="1" t="s">
        <v>56</v>
      </c>
      <c r="C41" s="4" t="s">
        <v>65</v>
      </c>
      <c r="D41" s="23">
        <v>4.4791666666666674E-2</v>
      </c>
      <c r="E41" s="1"/>
      <c r="F41" s="20">
        <f t="shared" si="1"/>
        <v>7.4615439999999973</v>
      </c>
    </row>
    <row r="42" spans="1:6">
      <c r="A42" s="3" t="s">
        <v>46</v>
      </c>
      <c r="B42" s="1" t="s">
        <v>6</v>
      </c>
      <c r="C42" s="4" t="s">
        <v>66</v>
      </c>
      <c r="D42" s="23">
        <v>2.2337962962962948E-2</v>
      </c>
      <c r="E42" s="1" t="s">
        <v>60</v>
      </c>
      <c r="F42" s="20"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sqref="A1:XFD1048576"/>
    </sheetView>
  </sheetViews>
  <sheetFormatPr defaultRowHeight="15"/>
  <cols>
    <col min="2" max="2" width="19" customWidth="1"/>
    <col min="3" max="3" width="6.7109375" customWidth="1"/>
  </cols>
  <sheetData>
    <row r="1" spans="1:6" ht="28.5">
      <c r="A1" s="31" t="s">
        <v>132</v>
      </c>
      <c r="B1" s="31"/>
      <c r="C1" s="31"/>
      <c r="D1" s="31"/>
      <c r="E1" s="31"/>
      <c r="F1" s="31"/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36" t="s">
        <v>93</v>
      </c>
      <c r="C5" s="2" t="s">
        <v>63</v>
      </c>
      <c r="D5" s="37">
        <v>1.9050925925925926E-2</v>
      </c>
      <c r="E5" s="2"/>
      <c r="F5" s="21">
        <f>100</f>
        <v>100</v>
      </c>
    </row>
    <row r="6" spans="1:6">
      <c r="A6" s="13" t="s">
        <v>34</v>
      </c>
      <c r="B6" s="33" t="s">
        <v>95</v>
      </c>
      <c r="C6" s="1" t="s">
        <v>64</v>
      </c>
      <c r="D6" s="35">
        <v>1.9259259259259261E-2</v>
      </c>
      <c r="E6" s="1"/>
      <c r="F6" s="20">
        <f>F5-3.413793</f>
        <v>96.586207000000002</v>
      </c>
    </row>
    <row r="7" spans="1:6">
      <c r="A7" s="13" t="s">
        <v>35</v>
      </c>
      <c r="B7" s="33" t="s">
        <v>97</v>
      </c>
      <c r="C7" s="1" t="s">
        <v>64</v>
      </c>
      <c r="D7" s="35">
        <v>2.0613425925925927E-2</v>
      </c>
      <c r="E7" s="1"/>
      <c r="F7" s="20">
        <f t="shared" ref="F7:F34" si="0">F6-3.413793</f>
        <v>93.172414000000003</v>
      </c>
    </row>
    <row r="8" spans="1:6">
      <c r="A8" s="13" t="s">
        <v>36</v>
      </c>
      <c r="B8" s="32" t="s">
        <v>99</v>
      </c>
      <c r="C8" s="1"/>
      <c r="D8" s="35">
        <v>2.1238425925925924E-2</v>
      </c>
      <c r="E8" s="1"/>
      <c r="F8" s="20">
        <f t="shared" si="0"/>
        <v>89.758621000000005</v>
      </c>
    </row>
    <row r="9" spans="1:6">
      <c r="A9" s="13" t="s">
        <v>37</v>
      </c>
      <c r="B9" s="33" t="s">
        <v>101</v>
      </c>
      <c r="C9" s="1" t="s">
        <v>64</v>
      </c>
      <c r="D9" s="35">
        <v>2.1805555555555554E-2</v>
      </c>
      <c r="E9" s="1"/>
      <c r="F9" s="20">
        <f t="shared" si="0"/>
        <v>86.344828000000007</v>
      </c>
    </row>
    <row r="10" spans="1:6">
      <c r="A10" s="13" t="s">
        <v>38</v>
      </c>
      <c r="B10" s="34" t="s">
        <v>103</v>
      </c>
      <c r="C10" s="1" t="s">
        <v>63</v>
      </c>
      <c r="D10" s="35">
        <v>2.1898148148148149E-2</v>
      </c>
      <c r="E10" s="1"/>
      <c r="F10" s="20">
        <f t="shared" si="0"/>
        <v>82.931035000000008</v>
      </c>
    </row>
    <row r="11" spans="1:6">
      <c r="A11" s="13" t="s">
        <v>39</v>
      </c>
      <c r="B11" s="33" t="s">
        <v>105</v>
      </c>
      <c r="C11" s="1" t="s">
        <v>64</v>
      </c>
      <c r="D11" s="35">
        <v>2.3171296296296297E-2</v>
      </c>
      <c r="E11" s="1"/>
      <c r="F11" s="20">
        <f t="shared" si="0"/>
        <v>79.51724200000001</v>
      </c>
    </row>
    <row r="12" spans="1:6">
      <c r="A12" s="13" t="s">
        <v>40</v>
      </c>
      <c r="B12" s="33" t="s">
        <v>107</v>
      </c>
      <c r="C12" s="1" t="s">
        <v>63</v>
      </c>
      <c r="D12" s="35">
        <v>2.3530092592592592E-2</v>
      </c>
      <c r="E12" s="1"/>
      <c r="F12" s="20">
        <f t="shared" si="0"/>
        <v>76.103449000000012</v>
      </c>
    </row>
    <row r="13" spans="1:6">
      <c r="A13" s="13" t="s">
        <v>41</v>
      </c>
      <c r="B13" s="33" t="s">
        <v>109</v>
      </c>
      <c r="C13" s="1" t="s">
        <v>64</v>
      </c>
      <c r="D13" s="35">
        <v>2.3877314814814813E-2</v>
      </c>
      <c r="E13" s="1"/>
      <c r="F13" s="20">
        <f t="shared" si="0"/>
        <v>72.689656000000014</v>
      </c>
    </row>
    <row r="14" spans="1:6">
      <c r="A14" s="13" t="s">
        <v>42</v>
      </c>
      <c r="B14" s="32" t="s">
        <v>110</v>
      </c>
      <c r="C14" s="1"/>
      <c r="D14" s="35">
        <v>2.4722222222222225E-2</v>
      </c>
      <c r="E14" s="1"/>
      <c r="F14" s="20">
        <f t="shared" si="0"/>
        <v>69.275863000000015</v>
      </c>
    </row>
    <row r="15" spans="1:6">
      <c r="A15" s="13" t="s">
        <v>43</v>
      </c>
      <c r="B15" s="32" t="s">
        <v>111</v>
      </c>
      <c r="C15" s="1" t="s">
        <v>67</v>
      </c>
      <c r="D15" s="35">
        <v>2.4849537037037035E-2</v>
      </c>
      <c r="E15" s="1"/>
      <c r="F15" s="20">
        <f t="shared" si="0"/>
        <v>65.862070000000017</v>
      </c>
    </row>
    <row r="16" spans="1:6">
      <c r="A16" s="13" t="s">
        <v>44</v>
      </c>
      <c r="B16" s="33" t="s">
        <v>112</v>
      </c>
      <c r="C16" s="1" t="s">
        <v>64</v>
      </c>
      <c r="D16" s="35">
        <v>2.4872685185185189E-2</v>
      </c>
      <c r="E16" s="1"/>
      <c r="F16" s="20">
        <f t="shared" si="0"/>
        <v>62.448277000000019</v>
      </c>
    </row>
    <row r="17" spans="1:6">
      <c r="A17" s="13" t="s">
        <v>45</v>
      </c>
      <c r="B17" s="33" t="s">
        <v>113</v>
      </c>
      <c r="C17" s="1"/>
      <c r="D17" s="35">
        <v>2.4884259259259259E-2</v>
      </c>
      <c r="E17" s="1"/>
      <c r="F17" s="20">
        <f t="shared" si="0"/>
        <v>59.03448400000002</v>
      </c>
    </row>
    <row r="18" spans="1:6">
      <c r="A18" s="13" t="s">
        <v>46</v>
      </c>
      <c r="B18" s="32" t="s">
        <v>114</v>
      </c>
      <c r="C18" s="1" t="s">
        <v>142</v>
      </c>
      <c r="D18" s="35">
        <v>2.49537037037037E-2</v>
      </c>
      <c r="E18" s="1"/>
      <c r="F18" s="20">
        <f t="shared" si="0"/>
        <v>55.620691000000022</v>
      </c>
    </row>
    <row r="19" spans="1:6">
      <c r="A19" s="13" t="s">
        <v>47</v>
      </c>
      <c r="B19" s="33" t="s">
        <v>115</v>
      </c>
      <c r="C19" s="1" t="s">
        <v>64</v>
      </c>
      <c r="D19" s="35">
        <v>2.5775462962962962E-2</v>
      </c>
      <c r="E19" s="1"/>
      <c r="F19" s="20">
        <f t="shared" si="0"/>
        <v>52.206898000000024</v>
      </c>
    </row>
    <row r="20" spans="1:6">
      <c r="A20" s="13" t="s">
        <v>48</v>
      </c>
      <c r="B20" s="32" t="s">
        <v>116</v>
      </c>
      <c r="C20" s="1" t="s">
        <v>67</v>
      </c>
      <c r="D20" s="35">
        <v>2.6192129629629631E-2</v>
      </c>
      <c r="E20" s="1"/>
      <c r="F20" s="20">
        <f t="shared" si="0"/>
        <v>48.793105000000025</v>
      </c>
    </row>
    <row r="21" spans="1:6">
      <c r="A21" s="13" t="s">
        <v>49</v>
      </c>
      <c r="B21" s="32" t="s">
        <v>117</v>
      </c>
      <c r="C21" s="1"/>
      <c r="D21" s="35">
        <v>2.7743055555555559E-2</v>
      </c>
      <c r="E21" s="1"/>
      <c r="F21" s="20">
        <f t="shared" si="0"/>
        <v>45.379312000000027</v>
      </c>
    </row>
    <row r="22" spans="1:6">
      <c r="A22" s="13" t="s">
        <v>50</v>
      </c>
      <c r="B22" s="32" t="s">
        <v>118</v>
      </c>
      <c r="C22" s="1"/>
      <c r="D22" s="35">
        <v>2.8125000000000001E-2</v>
      </c>
      <c r="E22" s="1"/>
      <c r="F22" s="20">
        <f t="shared" si="0"/>
        <v>41.965519000000029</v>
      </c>
    </row>
    <row r="23" spans="1:6">
      <c r="A23" s="13" t="s">
        <v>51</v>
      </c>
      <c r="B23" s="32" t="s">
        <v>119</v>
      </c>
      <c r="C23" s="1"/>
      <c r="D23" s="35">
        <v>2.8645833333333332E-2</v>
      </c>
      <c r="E23" s="1"/>
      <c r="F23" s="20">
        <f t="shared" si="0"/>
        <v>38.551726000000031</v>
      </c>
    </row>
    <row r="24" spans="1:6">
      <c r="A24" s="13" t="s">
        <v>52</v>
      </c>
      <c r="B24" s="33" t="s">
        <v>120</v>
      </c>
      <c r="C24" s="1" t="s">
        <v>63</v>
      </c>
      <c r="D24" s="35">
        <v>2.8946759259259255E-2</v>
      </c>
      <c r="E24" s="1"/>
      <c r="F24" s="20">
        <f t="shared" si="0"/>
        <v>35.137933000000032</v>
      </c>
    </row>
    <row r="25" spans="1:6">
      <c r="A25" s="13" t="s">
        <v>53</v>
      </c>
      <c r="B25" s="33" t="s">
        <v>121</v>
      </c>
      <c r="C25" s="1" t="s">
        <v>64</v>
      </c>
      <c r="D25" s="35">
        <v>2.9317129629629634E-2</v>
      </c>
      <c r="E25" s="1"/>
      <c r="F25" s="20">
        <f t="shared" si="0"/>
        <v>31.724140000000034</v>
      </c>
    </row>
    <row r="26" spans="1:6">
      <c r="A26" s="13" t="s">
        <v>70</v>
      </c>
      <c r="B26" s="33" t="s">
        <v>122</v>
      </c>
      <c r="C26" s="1" t="s">
        <v>64</v>
      </c>
      <c r="D26" s="35">
        <v>3.0138888888888885E-2</v>
      </c>
      <c r="E26" s="1"/>
      <c r="F26" s="20">
        <f t="shared" si="0"/>
        <v>28.310347000000036</v>
      </c>
    </row>
    <row r="27" spans="1:6">
      <c r="A27" s="13" t="s">
        <v>71</v>
      </c>
      <c r="B27" s="32" t="s">
        <v>123</v>
      </c>
      <c r="C27" s="1" t="s">
        <v>63</v>
      </c>
      <c r="D27" s="35">
        <v>3.2361111111111111E-2</v>
      </c>
      <c r="E27" s="1"/>
      <c r="F27" s="20">
        <f t="shared" si="0"/>
        <v>24.896554000000037</v>
      </c>
    </row>
    <row r="28" spans="1:6">
      <c r="A28" s="13" t="s">
        <v>72</v>
      </c>
      <c r="B28" s="33" t="s">
        <v>124</v>
      </c>
      <c r="C28" s="1" t="s">
        <v>63</v>
      </c>
      <c r="D28" s="35">
        <v>3.2407407407407406E-2</v>
      </c>
      <c r="E28" s="1"/>
      <c r="F28" s="20">
        <f t="shared" si="0"/>
        <v>21.482761000000039</v>
      </c>
    </row>
    <row r="29" spans="1:6">
      <c r="A29" s="13" t="s">
        <v>73</v>
      </c>
      <c r="B29" s="33" t="s">
        <v>125</v>
      </c>
      <c r="C29" s="1" t="s">
        <v>64</v>
      </c>
      <c r="D29" s="35">
        <v>3.2731481481481479E-2</v>
      </c>
      <c r="E29" s="1"/>
      <c r="F29" s="20">
        <f t="shared" si="0"/>
        <v>18.068968000000041</v>
      </c>
    </row>
    <row r="30" spans="1:6">
      <c r="A30" s="13" t="s">
        <v>74</v>
      </c>
      <c r="B30" s="32" t="s">
        <v>126</v>
      </c>
      <c r="C30" s="1"/>
      <c r="D30" s="35">
        <v>3.4861111111111114E-2</v>
      </c>
      <c r="E30" s="1"/>
      <c r="F30" s="20">
        <f t="shared" si="0"/>
        <v>14.655175000000041</v>
      </c>
    </row>
    <row r="31" spans="1:6">
      <c r="A31" s="13" t="s">
        <v>75</v>
      </c>
      <c r="B31" s="32" t="s">
        <v>127</v>
      </c>
      <c r="C31" s="1" t="s">
        <v>64</v>
      </c>
      <c r="D31" s="35">
        <v>4.0358796296296295E-2</v>
      </c>
      <c r="E31" s="1"/>
      <c r="F31" s="20">
        <f t="shared" si="0"/>
        <v>11.241382000000041</v>
      </c>
    </row>
    <row r="32" spans="1:6">
      <c r="A32" s="13" t="s">
        <v>76</v>
      </c>
      <c r="B32" s="33" t="s">
        <v>128</v>
      </c>
      <c r="C32" s="1"/>
      <c r="D32" s="35">
        <v>4.2731481481481481E-2</v>
      </c>
      <c r="E32" s="1"/>
      <c r="F32" s="20">
        <f t="shared" si="0"/>
        <v>7.8275890000000405</v>
      </c>
    </row>
    <row r="33" spans="1:6">
      <c r="A33" s="13" t="s">
        <v>77</v>
      </c>
      <c r="B33" s="34" t="s">
        <v>129</v>
      </c>
      <c r="C33" s="1"/>
      <c r="D33" s="35">
        <v>4.4097222222222225E-2</v>
      </c>
      <c r="E33" s="1"/>
      <c r="F33" s="20">
        <f t="shared" si="0"/>
        <v>4.4137960000000405</v>
      </c>
    </row>
    <row r="34" spans="1:6">
      <c r="A34" s="13" t="s">
        <v>78</v>
      </c>
      <c r="B34" s="32" t="s">
        <v>130</v>
      </c>
      <c r="C34" s="1" t="s">
        <v>63</v>
      </c>
      <c r="D34" s="35">
        <v>1.3703703703703704E-2</v>
      </c>
      <c r="E34" s="32" t="s">
        <v>131</v>
      </c>
      <c r="F34" s="20">
        <f t="shared" si="0"/>
        <v>1.0000030000000404</v>
      </c>
    </row>
    <row r="36" spans="1:6" ht="15.75" thickBot="1">
      <c r="B36" s="25" t="s">
        <v>69</v>
      </c>
    </row>
    <row r="37" spans="1:6" ht="15.75" thickBot="1">
      <c r="A37" s="5" t="s">
        <v>32</v>
      </c>
      <c r="B37" s="7" t="s">
        <v>61</v>
      </c>
      <c r="C37" s="8" t="s">
        <v>62</v>
      </c>
      <c r="D37" s="24" t="s">
        <v>29</v>
      </c>
      <c r="E37" s="7" t="s">
        <v>84</v>
      </c>
      <c r="F37" s="19" t="s">
        <v>85</v>
      </c>
    </row>
    <row r="38" spans="1:6">
      <c r="A38" s="9" t="s">
        <v>33</v>
      </c>
      <c r="B38" s="36" t="s">
        <v>94</v>
      </c>
      <c r="C38" s="2"/>
      <c r="D38" s="37">
        <v>1.1018518518518518E-2</v>
      </c>
      <c r="E38" s="2"/>
      <c r="F38" s="21">
        <v>85</v>
      </c>
    </row>
    <row r="39" spans="1:6">
      <c r="A39" s="3" t="s">
        <v>34</v>
      </c>
      <c r="B39" s="32" t="s">
        <v>96</v>
      </c>
      <c r="C39" s="1"/>
      <c r="D39" s="35">
        <v>1.7592592592592594E-2</v>
      </c>
      <c r="E39" s="1"/>
      <c r="F39" s="20">
        <f>F38-12</f>
        <v>73</v>
      </c>
    </row>
    <row r="40" spans="1:6">
      <c r="A40" s="3" t="s">
        <v>35</v>
      </c>
      <c r="B40" s="32" t="s">
        <v>98</v>
      </c>
      <c r="C40" s="1"/>
      <c r="D40" s="35">
        <v>1.9837962962962963E-2</v>
      </c>
      <c r="E40" s="1"/>
      <c r="F40" s="20">
        <f t="shared" ref="F40:F45" si="1">F39-12</f>
        <v>61</v>
      </c>
    </row>
    <row r="41" spans="1:6">
      <c r="A41" s="3" t="s">
        <v>36</v>
      </c>
      <c r="B41" s="34" t="s">
        <v>100</v>
      </c>
      <c r="C41" s="1"/>
      <c r="D41" s="35">
        <v>2.1863425925925925E-2</v>
      </c>
      <c r="E41" s="1"/>
      <c r="F41" s="20">
        <f t="shared" si="1"/>
        <v>49</v>
      </c>
    </row>
    <row r="42" spans="1:6">
      <c r="A42" s="3" t="s">
        <v>37</v>
      </c>
      <c r="B42" s="33" t="s">
        <v>102</v>
      </c>
      <c r="C42" s="1"/>
      <c r="D42" s="35">
        <v>2.2916666666666669E-2</v>
      </c>
      <c r="E42" s="1"/>
      <c r="F42" s="20">
        <f t="shared" si="1"/>
        <v>37</v>
      </c>
    </row>
    <row r="43" spans="1:6">
      <c r="A43" s="3" t="s">
        <v>38</v>
      </c>
      <c r="B43" s="32" t="s">
        <v>104</v>
      </c>
      <c r="C43" s="1"/>
      <c r="D43" s="35">
        <v>2.4166666666666666E-2</v>
      </c>
      <c r="E43" s="1"/>
      <c r="F43" s="20">
        <f t="shared" si="1"/>
        <v>25</v>
      </c>
    </row>
    <row r="44" spans="1:6">
      <c r="A44" s="3" t="s">
        <v>39</v>
      </c>
      <c r="B44" s="32" t="s">
        <v>106</v>
      </c>
      <c r="C44" s="1"/>
      <c r="D44" s="35">
        <v>2.974537037037037E-2</v>
      </c>
      <c r="E44" s="1"/>
      <c r="F44" s="20">
        <f t="shared" si="1"/>
        <v>13</v>
      </c>
    </row>
    <row r="45" spans="1:6">
      <c r="A45" s="3" t="s">
        <v>40</v>
      </c>
      <c r="B45" s="32" t="s">
        <v>108</v>
      </c>
      <c r="C45" s="1"/>
      <c r="D45" s="35">
        <v>2.9976851851851852E-2</v>
      </c>
      <c r="E45" s="1"/>
      <c r="F45" s="20">
        <f t="shared" si="1"/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/>
  </sheetViews>
  <sheetFormatPr defaultRowHeight="15"/>
  <cols>
    <col min="2" max="2" width="19.85546875" style="63" customWidth="1"/>
    <col min="3" max="3" width="6.7109375" customWidth="1"/>
    <col min="4" max="4" width="9.140625" style="55"/>
  </cols>
  <sheetData>
    <row r="1" spans="1:6" ht="28.5">
      <c r="A1" s="31" t="s">
        <v>197</v>
      </c>
      <c r="B1" s="58"/>
      <c r="C1" s="31"/>
      <c r="D1" s="54"/>
      <c r="E1" s="31"/>
      <c r="F1" s="31"/>
    </row>
    <row r="3" spans="1:6" ht="19.5" thickBot="1">
      <c r="B3" s="59" t="s">
        <v>198</v>
      </c>
    </row>
    <row r="4" spans="1:6" ht="15.75" thickBot="1">
      <c r="A4" s="5" t="s">
        <v>32</v>
      </c>
      <c r="B4" s="60" t="s">
        <v>61</v>
      </c>
      <c r="C4" s="6" t="s">
        <v>62</v>
      </c>
      <c r="D4" s="56" t="s">
        <v>29</v>
      </c>
      <c r="E4" s="7" t="s">
        <v>84</v>
      </c>
      <c r="F4" s="19" t="s">
        <v>85</v>
      </c>
    </row>
    <row r="5" spans="1:6">
      <c r="A5" s="10" t="s">
        <v>33</v>
      </c>
      <c r="B5" s="61" t="s">
        <v>22</v>
      </c>
      <c r="C5" s="2" t="s">
        <v>91</v>
      </c>
      <c r="D5" s="52" t="s">
        <v>205</v>
      </c>
      <c r="E5" s="2"/>
      <c r="F5" s="21">
        <v>100</v>
      </c>
    </row>
    <row r="6" spans="1:6">
      <c r="A6" s="13" t="s">
        <v>34</v>
      </c>
      <c r="B6" s="61" t="s">
        <v>8</v>
      </c>
      <c r="C6" s="1" t="s">
        <v>67</v>
      </c>
      <c r="D6" s="53" t="s">
        <v>206</v>
      </c>
      <c r="E6" s="1"/>
      <c r="F6" s="20">
        <f>F5-2.75</f>
        <v>97.25</v>
      </c>
    </row>
    <row r="7" spans="1:6">
      <c r="A7" s="13" t="s">
        <v>35</v>
      </c>
      <c r="B7" s="61" t="s">
        <v>21</v>
      </c>
      <c r="C7" s="1" t="s">
        <v>63</v>
      </c>
      <c r="D7" s="53" t="s">
        <v>207</v>
      </c>
      <c r="E7" s="1"/>
      <c r="F7" s="20">
        <f t="shared" ref="F7:F40" si="0">F6-2.75</f>
        <v>94.5</v>
      </c>
    </row>
    <row r="8" spans="1:6">
      <c r="A8" s="13" t="s">
        <v>36</v>
      </c>
      <c r="B8" s="61" t="s">
        <v>136</v>
      </c>
      <c r="C8" s="1" t="s">
        <v>64</v>
      </c>
      <c r="D8" s="53" t="s">
        <v>208</v>
      </c>
      <c r="E8" s="1"/>
      <c r="F8" s="20">
        <f t="shared" si="0"/>
        <v>91.75</v>
      </c>
    </row>
    <row r="9" spans="1:6">
      <c r="A9" s="13" t="s">
        <v>37</v>
      </c>
      <c r="B9" s="61" t="s">
        <v>348</v>
      </c>
      <c r="C9" s="1" t="s">
        <v>209</v>
      </c>
      <c r="D9" s="53" t="s">
        <v>210</v>
      </c>
      <c r="E9" s="1"/>
      <c r="F9" s="20">
        <f t="shared" si="0"/>
        <v>89</v>
      </c>
    </row>
    <row r="10" spans="1:6">
      <c r="A10" s="13" t="s">
        <v>38</v>
      </c>
      <c r="B10" s="61" t="s">
        <v>349</v>
      </c>
      <c r="C10" s="1" t="s">
        <v>211</v>
      </c>
      <c r="D10" s="53" t="s">
        <v>212</v>
      </c>
      <c r="E10" s="1"/>
      <c r="F10" s="20">
        <f t="shared" si="0"/>
        <v>86.25</v>
      </c>
    </row>
    <row r="11" spans="1:6">
      <c r="A11" s="13" t="s">
        <v>39</v>
      </c>
      <c r="B11" s="61" t="s">
        <v>133</v>
      </c>
      <c r="C11" s="1" t="s">
        <v>63</v>
      </c>
      <c r="D11" s="53" t="s">
        <v>213</v>
      </c>
      <c r="E11" s="1"/>
      <c r="F11" s="20">
        <f t="shared" si="0"/>
        <v>83.5</v>
      </c>
    </row>
    <row r="12" spans="1:6">
      <c r="A12" s="13" t="s">
        <v>40</v>
      </c>
      <c r="B12" s="61" t="s">
        <v>19</v>
      </c>
      <c r="C12" s="1" t="s">
        <v>64</v>
      </c>
      <c r="D12" s="53" t="s">
        <v>214</v>
      </c>
      <c r="E12" s="1"/>
      <c r="F12" s="20">
        <f t="shared" si="0"/>
        <v>80.75</v>
      </c>
    </row>
    <row r="13" spans="1:6">
      <c r="A13" s="13" t="s">
        <v>41</v>
      </c>
      <c r="B13" s="61" t="s">
        <v>134</v>
      </c>
      <c r="C13" s="1" t="s">
        <v>64</v>
      </c>
      <c r="D13" s="53" t="s">
        <v>215</v>
      </c>
      <c r="E13" s="1"/>
      <c r="F13" s="20">
        <f t="shared" si="0"/>
        <v>78</v>
      </c>
    </row>
    <row r="14" spans="1:6">
      <c r="A14" s="13" t="s">
        <v>42</v>
      </c>
      <c r="B14" s="61" t="s">
        <v>350</v>
      </c>
      <c r="C14" s="1" t="s">
        <v>64</v>
      </c>
      <c r="D14" s="53" t="s">
        <v>216</v>
      </c>
      <c r="E14" s="1"/>
      <c r="F14" s="20">
        <f t="shared" si="0"/>
        <v>75.25</v>
      </c>
    </row>
    <row r="15" spans="1:6">
      <c r="A15" s="13" t="s">
        <v>43</v>
      </c>
      <c r="B15" s="61" t="s">
        <v>351</v>
      </c>
      <c r="C15" s="1" t="s">
        <v>63</v>
      </c>
      <c r="D15" s="53" t="s">
        <v>217</v>
      </c>
      <c r="E15" s="1"/>
      <c r="F15" s="20">
        <f t="shared" si="0"/>
        <v>72.5</v>
      </c>
    </row>
    <row r="16" spans="1:6">
      <c r="A16" s="13" t="s">
        <v>44</v>
      </c>
      <c r="B16" s="61" t="s">
        <v>10</v>
      </c>
      <c r="C16" s="1" t="s">
        <v>64</v>
      </c>
      <c r="D16" s="53" t="s">
        <v>218</v>
      </c>
      <c r="E16" s="1"/>
      <c r="F16" s="20">
        <f t="shared" si="0"/>
        <v>69.75</v>
      </c>
    </row>
    <row r="17" spans="1:6">
      <c r="A17" s="13" t="s">
        <v>45</v>
      </c>
      <c r="B17" s="61" t="s">
        <v>352</v>
      </c>
      <c r="C17" s="1" t="s">
        <v>63</v>
      </c>
      <c r="D17" s="53" t="s">
        <v>219</v>
      </c>
      <c r="E17" s="1"/>
      <c r="F17" s="20">
        <f t="shared" si="0"/>
        <v>67</v>
      </c>
    </row>
    <row r="18" spans="1:6">
      <c r="A18" s="13" t="s">
        <v>46</v>
      </c>
      <c r="B18" s="61" t="s">
        <v>353</v>
      </c>
      <c r="C18" s="1" t="s">
        <v>67</v>
      </c>
      <c r="D18" s="53" t="s">
        <v>220</v>
      </c>
      <c r="E18" s="1"/>
      <c r="F18" s="20">
        <f t="shared" si="0"/>
        <v>64.25</v>
      </c>
    </row>
    <row r="19" spans="1:6">
      <c r="A19" s="13" t="s">
        <v>47</v>
      </c>
      <c r="B19" s="61" t="s">
        <v>354</v>
      </c>
      <c r="C19" s="1" t="s">
        <v>209</v>
      </c>
      <c r="D19" s="53" t="s">
        <v>221</v>
      </c>
      <c r="E19" s="1"/>
      <c r="F19" s="20">
        <f t="shared" si="0"/>
        <v>61.5</v>
      </c>
    </row>
    <row r="20" spans="1:6">
      <c r="A20" s="13" t="s">
        <v>48</v>
      </c>
      <c r="B20" s="61" t="s">
        <v>355</v>
      </c>
      <c r="C20" s="1" t="s">
        <v>222</v>
      </c>
      <c r="D20" s="53" t="s">
        <v>223</v>
      </c>
      <c r="E20" s="1"/>
      <c r="F20" s="20">
        <f t="shared" si="0"/>
        <v>58.75</v>
      </c>
    </row>
    <row r="21" spans="1:6">
      <c r="A21" s="13" t="s">
        <v>49</v>
      </c>
      <c r="B21" s="61" t="s">
        <v>356</v>
      </c>
      <c r="C21" s="1" t="s">
        <v>64</v>
      </c>
      <c r="D21" s="53" t="s">
        <v>224</v>
      </c>
      <c r="E21" s="1"/>
      <c r="F21" s="20">
        <f t="shared" si="0"/>
        <v>56</v>
      </c>
    </row>
    <row r="22" spans="1:6">
      <c r="A22" s="13" t="s">
        <v>50</v>
      </c>
      <c r="B22" s="61" t="s">
        <v>357</v>
      </c>
      <c r="C22" s="1" t="s">
        <v>222</v>
      </c>
      <c r="D22" s="53" t="s">
        <v>225</v>
      </c>
      <c r="E22" s="1"/>
      <c r="F22" s="20">
        <f t="shared" si="0"/>
        <v>53.25</v>
      </c>
    </row>
    <row r="23" spans="1:6">
      <c r="A23" s="13" t="s">
        <v>51</v>
      </c>
      <c r="B23" s="61" t="s">
        <v>358</v>
      </c>
      <c r="C23" s="1" t="s">
        <v>209</v>
      </c>
      <c r="D23" s="53" t="s">
        <v>226</v>
      </c>
      <c r="E23" s="1"/>
      <c r="F23" s="20">
        <f t="shared" si="0"/>
        <v>50.5</v>
      </c>
    </row>
    <row r="24" spans="1:6">
      <c r="A24" s="13" t="s">
        <v>52</v>
      </c>
      <c r="B24" s="61" t="s">
        <v>143</v>
      </c>
      <c r="C24" s="1" t="s">
        <v>64</v>
      </c>
      <c r="D24" s="53" t="s">
        <v>227</v>
      </c>
      <c r="E24" s="1"/>
      <c r="F24" s="20">
        <f t="shared" si="0"/>
        <v>47.75</v>
      </c>
    </row>
    <row r="25" spans="1:6">
      <c r="A25" s="13" t="s">
        <v>53</v>
      </c>
      <c r="B25" s="61" t="s">
        <v>359</v>
      </c>
      <c r="C25" s="1" t="s">
        <v>63</v>
      </c>
      <c r="D25" s="53" t="s">
        <v>228</v>
      </c>
      <c r="E25" s="1"/>
      <c r="F25" s="20">
        <f t="shared" si="0"/>
        <v>45</v>
      </c>
    </row>
    <row r="26" spans="1:6">
      <c r="A26" s="13" t="s">
        <v>70</v>
      </c>
      <c r="B26" s="61" t="s">
        <v>24</v>
      </c>
      <c r="C26" s="1" t="s">
        <v>63</v>
      </c>
      <c r="D26" s="53" t="s">
        <v>229</v>
      </c>
      <c r="E26" s="1"/>
      <c r="F26" s="20">
        <f t="shared" si="0"/>
        <v>42.25</v>
      </c>
    </row>
    <row r="27" spans="1:6">
      <c r="A27" s="13" t="s">
        <v>71</v>
      </c>
      <c r="B27" s="61" t="s">
        <v>360</v>
      </c>
      <c r="C27" s="1" t="s">
        <v>209</v>
      </c>
      <c r="D27" s="53" t="s">
        <v>230</v>
      </c>
      <c r="E27" s="1"/>
      <c r="F27" s="20">
        <f t="shared" si="0"/>
        <v>39.5</v>
      </c>
    </row>
    <row r="28" spans="1:6">
      <c r="A28" s="13" t="s">
        <v>72</v>
      </c>
      <c r="B28" s="61" t="s">
        <v>361</v>
      </c>
      <c r="C28" s="1" t="s">
        <v>64</v>
      </c>
      <c r="D28" s="53" t="s">
        <v>231</v>
      </c>
      <c r="E28" s="1"/>
      <c r="F28" s="20">
        <f t="shared" si="0"/>
        <v>36.75</v>
      </c>
    </row>
    <row r="29" spans="1:6">
      <c r="A29" s="13" t="s">
        <v>73</v>
      </c>
      <c r="B29" s="61" t="s">
        <v>9</v>
      </c>
      <c r="C29" s="1" t="s">
        <v>67</v>
      </c>
      <c r="D29" s="53" t="s">
        <v>232</v>
      </c>
      <c r="E29" s="1"/>
      <c r="F29" s="20">
        <f t="shared" si="0"/>
        <v>34</v>
      </c>
    </row>
    <row r="30" spans="1:6">
      <c r="A30" s="13" t="s">
        <v>74</v>
      </c>
      <c r="B30" s="61" t="s">
        <v>141</v>
      </c>
      <c r="C30" s="1" t="s">
        <v>222</v>
      </c>
      <c r="D30" s="53" t="s">
        <v>233</v>
      </c>
      <c r="E30" s="1"/>
      <c r="F30" s="20">
        <f t="shared" si="0"/>
        <v>31.25</v>
      </c>
    </row>
    <row r="31" spans="1:6">
      <c r="A31" s="13" t="s">
        <v>75</v>
      </c>
      <c r="B31" s="61" t="s">
        <v>362</v>
      </c>
      <c r="C31" s="1" t="s">
        <v>222</v>
      </c>
      <c r="D31" s="53" t="s">
        <v>234</v>
      </c>
      <c r="E31" s="1"/>
      <c r="F31" s="20">
        <f t="shared" si="0"/>
        <v>28.5</v>
      </c>
    </row>
    <row r="32" spans="1:6">
      <c r="A32" s="13" t="s">
        <v>76</v>
      </c>
      <c r="B32" s="61" t="s">
        <v>363</v>
      </c>
      <c r="C32" s="1" t="s">
        <v>235</v>
      </c>
      <c r="D32" s="53" t="s">
        <v>236</v>
      </c>
      <c r="E32" s="1"/>
      <c r="F32" s="20">
        <f t="shared" si="0"/>
        <v>25.75</v>
      </c>
    </row>
    <row r="33" spans="1:6">
      <c r="A33" s="13" t="s">
        <v>77</v>
      </c>
      <c r="B33" s="61" t="s">
        <v>364</v>
      </c>
      <c r="C33" s="1" t="s">
        <v>63</v>
      </c>
      <c r="D33" s="53" t="s">
        <v>237</v>
      </c>
      <c r="E33" s="1"/>
      <c r="F33" s="20">
        <f t="shared" si="0"/>
        <v>23</v>
      </c>
    </row>
    <row r="34" spans="1:6">
      <c r="A34" s="13" t="s">
        <v>78</v>
      </c>
      <c r="B34" s="61" t="s">
        <v>365</v>
      </c>
      <c r="C34" s="1" t="s">
        <v>63</v>
      </c>
      <c r="D34" s="53" t="s">
        <v>238</v>
      </c>
      <c r="E34" s="1"/>
      <c r="F34" s="20">
        <f t="shared" si="0"/>
        <v>20.25</v>
      </c>
    </row>
    <row r="35" spans="1:6">
      <c r="A35" s="13" t="s">
        <v>79</v>
      </c>
      <c r="B35" s="61" t="s">
        <v>156</v>
      </c>
      <c r="C35" s="1" t="s">
        <v>91</v>
      </c>
      <c r="D35" s="53" t="s">
        <v>239</v>
      </c>
      <c r="E35" s="1"/>
      <c r="F35" s="20">
        <f t="shared" si="0"/>
        <v>17.5</v>
      </c>
    </row>
    <row r="36" spans="1:6">
      <c r="A36" s="13" t="s">
        <v>80</v>
      </c>
      <c r="B36" s="61" t="s">
        <v>23</v>
      </c>
      <c r="C36" s="1" t="s">
        <v>63</v>
      </c>
      <c r="D36" s="53" t="s">
        <v>544</v>
      </c>
      <c r="F36" s="20">
        <f t="shared" si="0"/>
        <v>14.75</v>
      </c>
    </row>
    <row r="37" spans="1:6" ht="15" customHeight="1">
      <c r="A37" s="13" t="s">
        <v>81</v>
      </c>
      <c r="B37" s="61" t="s">
        <v>16</v>
      </c>
      <c r="C37" s="1" t="s">
        <v>64</v>
      </c>
      <c r="D37" s="53" t="s">
        <v>240</v>
      </c>
      <c r="E37" s="1"/>
      <c r="F37" s="20">
        <f t="shared" si="0"/>
        <v>12</v>
      </c>
    </row>
    <row r="38" spans="1:6">
      <c r="A38" s="13" t="s">
        <v>82</v>
      </c>
      <c r="B38" s="61" t="s">
        <v>138</v>
      </c>
      <c r="C38" s="1" t="s">
        <v>222</v>
      </c>
      <c r="D38" s="53" t="s">
        <v>241</v>
      </c>
      <c r="E38" s="1"/>
      <c r="F38" s="20">
        <f t="shared" si="0"/>
        <v>9.25</v>
      </c>
    </row>
    <row r="39" spans="1:6">
      <c r="A39" s="13" t="s">
        <v>83</v>
      </c>
      <c r="B39" s="61" t="s">
        <v>366</v>
      </c>
      <c r="C39" s="1" t="s">
        <v>63</v>
      </c>
      <c r="D39" s="53" t="s">
        <v>242</v>
      </c>
      <c r="E39" s="1"/>
      <c r="F39" s="20">
        <f t="shared" si="0"/>
        <v>6.5</v>
      </c>
    </row>
    <row r="40" spans="1:6">
      <c r="A40" s="13" t="s">
        <v>165</v>
      </c>
      <c r="B40" s="61" t="s">
        <v>367</v>
      </c>
      <c r="C40" s="1" t="s">
        <v>63</v>
      </c>
      <c r="D40" s="53" t="s">
        <v>243</v>
      </c>
      <c r="E40" s="1"/>
      <c r="F40" s="20">
        <f t="shared" si="0"/>
        <v>3.75</v>
      </c>
    </row>
    <row r="41" spans="1:6">
      <c r="A41" s="13" t="s">
        <v>166</v>
      </c>
      <c r="B41" s="61" t="s">
        <v>368</v>
      </c>
      <c r="C41" s="1" t="s">
        <v>63</v>
      </c>
      <c r="D41" s="53" t="s">
        <v>244</v>
      </c>
      <c r="E41" s="32"/>
      <c r="F41" s="20">
        <v>1</v>
      </c>
    </row>
    <row r="43" spans="1:6" ht="19.5" thickBot="1">
      <c r="B43" s="50" t="s">
        <v>199</v>
      </c>
    </row>
    <row r="44" spans="1:6" ht="15.75" thickBot="1">
      <c r="A44" s="5" t="s">
        <v>32</v>
      </c>
      <c r="B44" s="27" t="s">
        <v>61</v>
      </c>
      <c r="C44" s="8" t="s">
        <v>62</v>
      </c>
      <c r="D44" s="57" t="s">
        <v>29</v>
      </c>
      <c r="E44" s="7" t="s">
        <v>84</v>
      </c>
      <c r="F44" s="19" t="s">
        <v>85</v>
      </c>
    </row>
    <row r="45" spans="1:6">
      <c r="A45" s="9" t="s">
        <v>33</v>
      </c>
      <c r="B45" s="62" t="s">
        <v>369</v>
      </c>
      <c r="C45" s="2" t="s">
        <v>63</v>
      </c>
      <c r="D45" s="52" t="s">
        <v>245</v>
      </c>
      <c r="E45" s="2"/>
      <c r="F45" s="21">
        <v>100</v>
      </c>
    </row>
    <row r="46" spans="1:6">
      <c r="A46" s="9" t="s">
        <v>34</v>
      </c>
      <c r="B46" s="61" t="s">
        <v>370</v>
      </c>
      <c r="C46" s="2" t="s">
        <v>246</v>
      </c>
      <c r="D46" s="52" t="s">
        <v>247</v>
      </c>
      <c r="E46" s="2"/>
      <c r="F46" s="21">
        <f>F45-5.823529</f>
        <v>94.176471000000006</v>
      </c>
    </row>
    <row r="47" spans="1:6">
      <c r="A47" s="9" t="s">
        <v>35</v>
      </c>
      <c r="B47" s="61" t="s">
        <v>371</v>
      </c>
      <c r="C47" s="2" t="s">
        <v>246</v>
      </c>
      <c r="D47" s="52" t="s">
        <v>248</v>
      </c>
      <c r="E47" s="2"/>
      <c r="F47" s="21">
        <f t="shared" ref="F47:F61" si="1">F46-5.823529</f>
        <v>88.352942000000013</v>
      </c>
    </row>
    <row r="48" spans="1:6">
      <c r="A48" s="9" t="s">
        <v>36</v>
      </c>
      <c r="B48" s="61" t="s">
        <v>372</v>
      </c>
      <c r="C48" s="2" t="s">
        <v>249</v>
      </c>
      <c r="D48" s="52" t="s">
        <v>250</v>
      </c>
      <c r="E48" s="2"/>
      <c r="F48" s="21">
        <f t="shared" si="1"/>
        <v>82.529413000000019</v>
      </c>
    </row>
    <row r="49" spans="1:6">
      <c r="A49" s="9" t="s">
        <v>37</v>
      </c>
      <c r="B49" s="61" t="s">
        <v>373</v>
      </c>
      <c r="C49" s="2" t="s">
        <v>63</v>
      </c>
      <c r="D49" s="52" t="s">
        <v>251</v>
      </c>
      <c r="E49" s="2"/>
      <c r="F49" s="21">
        <f t="shared" si="1"/>
        <v>76.705884000000026</v>
      </c>
    </row>
    <row r="50" spans="1:6">
      <c r="A50" s="9" t="s">
        <v>38</v>
      </c>
      <c r="B50" s="61" t="s">
        <v>374</v>
      </c>
      <c r="C50" s="2" t="s">
        <v>67</v>
      </c>
      <c r="D50" s="52" t="s">
        <v>252</v>
      </c>
      <c r="E50" s="2"/>
      <c r="F50" s="21">
        <f t="shared" si="1"/>
        <v>70.882355000000032</v>
      </c>
    </row>
    <row r="51" spans="1:6">
      <c r="A51" s="9" t="s">
        <v>39</v>
      </c>
      <c r="B51" s="61" t="s">
        <v>375</v>
      </c>
      <c r="C51" s="2" t="s">
        <v>63</v>
      </c>
      <c r="D51" s="52" t="s">
        <v>253</v>
      </c>
      <c r="E51" s="2"/>
      <c r="F51" s="21">
        <f t="shared" si="1"/>
        <v>65.058826000000039</v>
      </c>
    </row>
    <row r="52" spans="1:6">
      <c r="A52" s="9" t="s">
        <v>40</v>
      </c>
      <c r="B52" s="61" t="s">
        <v>17</v>
      </c>
      <c r="C52" s="2" t="s">
        <v>64</v>
      </c>
      <c r="D52" s="52" t="s">
        <v>254</v>
      </c>
      <c r="E52" s="2"/>
      <c r="F52" s="21">
        <f t="shared" si="1"/>
        <v>59.235297000000038</v>
      </c>
    </row>
    <row r="53" spans="1:6">
      <c r="A53" s="9" t="s">
        <v>41</v>
      </c>
      <c r="B53" s="61" t="s">
        <v>376</v>
      </c>
      <c r="C53" s="2" t="s">
        <v>255</v>
      </c>
      <c r="D53" s="52" t="s">
        <v>223</v>
      </c>
      <c r="E53" s="2"/>
      <c r="F53" s="21">
        <f t="shared" si="1"/>
        <v>53.411768000000038</v>
      </c>
    </row>
    <row r="54" spans="1:6">
      <c r="A54" s="9" t="s">
        <v>42</v>
      </c>
      <c r="B54" s="61" t="s">
        <v>147</v>
      </c>
      <c r="C54" s="2" t="s">
        <v>63</v>
      </c>
      <c r="D54" s="52" t="s">
        <v>256</v>
      </c>
      <c r="E54" s="2"/>
      <c r="F54" s="21">
        <f t="shared" si="1"/>
        <v>47.588239000000037</v>
      </c>
    </row>
    <row r="55" spans="1:6">
      <c r="A55" s="9" t="s">
        <v>43</v>
      </c>
      <c r="B55" s="61" t="s">
        <v>148</v>
      </c>
      <c r="C55" s="2" t="s">
        <v>64</v>
      </c>
      <c r="D55" s="52" t="s">
        <v>257</v>
      </c>
      <c r="E55" s="2"/>
      <c r="F55" s="21">
        <f t="shared" si="1"/>
        <v>41.764710000000036</v>
      </c>
    </row>
    <row r="56" spans="1:6">
      <c r="A56" s="9" t="s">
        <v>44</v>
      </c>
      <c r="B56" s="61" t="s">
        <v>377</v>
      </c>
      <c r="C56" s="1" t="s">
        <v>64</v>
      </c>
      <c r="D56" s="53" t="s">
        <v>258</v>
      </c>
      <c r="E56" s="1"/>
      <c r="F56" s="21">
        <f t="shared" si="1"/>
        <v>35.941181000000036</v>
      </c>
    </row>
    <row r="57" spans="1:6">
      <c r="A57" s="9" t="s">
        <v>45</v>
      </c>
      <c r="B57" s="61" t="s">
        <v>378</v>
      </c>
      <c r="C57" s="1" t="s">
        <v>209</v>
      </c>
      <c r="D57" s="53" t="s">
        <v>259</v>
      </c>
      <c r="E57" s="1"/>
      <c r="F57" s="21">
        <f t="shared" si="1"/>
        <v>30.117652000000035</v>
      </c>
    </row>
    <row r="58" spans="1:6">
      <c r="A58" s="9" t="s">
        <v>46</v>
      </c>
      <c r="B58" s="61" t="s">
        <v>379</v>
      </c>
      <c r="C58" s="1" t="s">
        <v>235</v>
      </c>
      <c r="D58" s="53" t="s">
        <v>260</v>
      </c>
      <c r="E58" s="1"/>
      <c r="F58" s="21">
        <f t="shared" si="1"/>
        <v>24.294123000000035</v>
      </c>
    </row>
    <row r="59" spans="1:6">
      <c r="A59" s="9" t="s">
        <v>47</v>
      </c>
      <c r="B59" s="61" t="s">
        <v>380</v>
      </c>
      <c r="C59" s="1" t="s">
        <v>63</v>
      </c>
      <c r="D59" s="53" t="s">
        <v>261</v>
      </c>
      <c r="E59" s="1"/>
      <c r="F59" s="21">
        <f t="shared" si="1"/>
        <v>18.470594000000034</v>
      </c>
    </row>
    <row r="60" spans="1:6">
      <c r="A60" s="9" t="s">
        <v>48</v>
      </c>
      <c r="B60" s="61" t="s">
        <v>381</v>
      </c>
      <c r="C60" s="1" t="s">
        <v>64</v>
      </c>
      <c r="D60" s="53" t="s">
        <v>262</v>
      </c>
      <c r="E60" s="1"/>
      <c r="F60" s="21">
        <f t="shared" si="1"/>
        <v>12.647065000000033</v>
      </c>
    </row>
    <row r="61" spans="1:6">
      <c r="A61" s="9" t="s">
        <v>49</v>
      </c>
      <c r="B61" s="61" t="s">
        <v>382</v>
      </c>
      <c r="C61" s="1" t="s">
        <v>64</v>
      </c>
      <c r="D61" s="53" t="s">
        <v>263</v>
      </c>
      <c r="E61" s="1"/>
      <c r="F61" s="21">
        <f t="shared" si="1"/>
        <v>6.8235360000000336</v>
      </c>
    </row>
    <row r="62" spans="1:6">
      <c r="A62" s="9" t="s">
        <v>50</v>
      </c>
      <c r="B62" s="61" t="s">
        <v>383</v>
      </c>
      <c r="C62" s="1" t="s">
        <v>64</v>
      </c>
      <c r="D62" s="53" t="s">
        <v>264</v>
      </c>
      <c r="E62" s="1"/>
      <c r="F62" s="20">
        <v>1</v>
      </c>
    </row>
    <row r="64" spans="1:6" ht="18.75" thickBot="1">
      <c r="B64" s="51" t="s">
        <v>200</v>
      </c>
    </row>
    <row r="65" spans="1:6" ht="15.75" thickBot="1">
      <c r="A65" s="5" t="s">
        <v>32</v>
      </c>
      <c r="B65" s="27" t="s">
        <v>61</v>
      </c>
      <c r="C65" s="8" t="s">
        <v>62</v>
      </c>
      <c r="D65" s="57" t="s">
        <v>29</v>
      </c>
      <c r="E65" s="7" t="s">
        <v>84</v>
      </c>
      <c r="F65" s="19" t="s">
        <v>85</v>
      </c>
    </row>
    <row r="66" spans="1:6">
      <c r="A66" s="9" t="s">
        <v>33</v>
      </c>
      <c r="B66" s="62" t="s">
        <v>384</v>
      </c>
      <c r="C66" s="2" t="s">
        <v>63</v>
      </c>
      <c r="D66" s="52" t="s">
        <v>265</v>
      </c>
      <c r="E66" s="2"/>
      <c r="F66" s="21">
        <v>85</v>
      </c>
    </row>
    <row r="67" spans="1:6">
      <c r="A67" s="9" t="s">
        <v>34</v>
      </c>
      <c r="B67" s="61" t="s">
        <v>385</v>
      </c>
      <c r="C67" s="2" t="s">
        <v>209</v>
      </c>
      <c r="D67" s="52" t="s">
        <v>266</v>
      </c>
      <c r="E67" s="2"/>
      <c r="F67" s="21">
        <f>F66-3.818181</f>
        <v>81.181819000000004</v>
      </c>
    </row>
    <row r="68" spans="1:6">
      <c r="A68" s="9" t="s">
        <v>35</v>
      </c>
      <c r="B68" s="61" t="s">
        <v>386</v>
      </c>
      <c r="C68" s="2" t="s">
        <v>63</v>
      </c>
      <c r="D68" s="52" t="s">
        <v>267</v>
      </c>
      <c r="E68" s="2"/>
      <c r="F68" s="21">
        <f t="shared" ref="F68:F87" si="2">F67-3.818181</f>
        <v>77.363638000000009</v>
      </c>
    </row>
    <row r="69" spans="1:6">
      <c r="A69" s="9" t="s">
        <v>36</v>
      </c>
      <c r="B69" s="61" t="s">
        <v>28</v>
      </c>
      <c r="C69" s="2" t="s">
        <v>63</v>
      </c>
      <c r="D69" s="52" t="s">
        <v>268</v>
      </c>
      <c r="E69" s="2"/>
      <c r="F69" s="21">
        <f t="shared" si="2"/>
        <v>73.545457000000013</v>
      </c>
    </row>
    <row r="70" spans="1:6">
      <c r="A70" s="9" t="s">
        <v>37</v>
      </c>
      <c r="B70" s="61" t="s">
        <v>140</v>
      </c>
      <c r="C70" s="2" t="s">
        <v>222</v>
      </c>
      <c r="D70" s="52" t="s">
        <v>269</v>
      </c>
      <c r="E70" s="2"/>
      <c r="F70" s="21">
        <f t="shared" si="2"/>
        <v>69.727276000000018</v>
      </c>
    </row>
    <row r="71" spans="1:6">
      <c r="A71" s="9" t="s">
        <v>38</v>
      </c>
      <c r="B71" s="61" t="s">
        <v>387</v>
      </c>
      <c r="C71" s="2" t="s">
        <v>222</v>
      </c>
      <c r="D71" s="52" t="s">
        <v>270</v>
      </c>
      <c r="E71" s="2"/>
      <c r="F71" s="21">
        <f t="shared" si="2"/>
        <v>65.909095000000022</v>
      </c>
    </row>
    <row r="72" spans="1:6">
      <c r="A72" s="9" t="s">
        <v>39</v>
      </c>
      <c r="B72" s="61" t="s">
        <v>27</v>
      </c>
      <c r="C72" s="2" t="s">
        <v>63</v>
      </c>
      <c r="D72" s="52" t="s">
        <v>271</v>
      </c>
      <c r="E72" s="2"/>
      <c r="F72" s="21">
        <f t="shared" si="2"/>
        <v>62.090914000000019</v>
      </c>
    </row>
    <row r="73" spans="1:6">
      <c r="A73" s="9" t="s">
        <v>40</v>
      </c>
      <c r="B73" s="61" t="s">
        <v>157</v>
      </c>
      <c r="C73" s="2" t="s">
        <v>222</v>
      </c>
      <c r="D73" s="52" t="s">
        <v>272</v>
      </c>
      <c r="E73" s="2"/>
      <c r="F73" s="21">
        <f t="shared" si="2"/>
        <v>58.272733000000017</v>
      </c>
    </row>
    <row r="74" spans="1:6">
      <c r="A74" s="9" t="s">
        <v>41</v>
      </c>
      <c r="B74" s="61" t="s">
        <v>388</v>
      </c>
      <c r="C74" s="2" t="s">
        <v>222</v>
      </c>
      <c r="D74" s="52" t="s">
        <v>273</v>
      </c>
      <c r="E74" s="2"/>
      <c r="F74" s="21">
        <f t="shared" si="2"/>
        <v>54.454552000000014</v>
      </c>
    </row>
    <row r="75" spans="1:6">
      <c r="A75" s="9" t="s">
        <v>42</v>
      </c>
      <c r="B75" s="61" t="s">
        <v>6</v>
      </c>
      <c r="C75" s="2" t="s">
        <v>66</v>
      </c>
      <c r="D75" s="52" t="s">
        <v>274</v>
      </c>
      <c r="E75" s="2"/>
      <c r="F75" s="21">
        <f t="shared" si="2"/>
        <v>50.636371000000011</v>
      </c>
    </row>
    <row r="76" spans="1:6">
      <c r="A76" s="9" t="s">
        <v>43</v>
      </c>
      <c r="B76" s="61" t="s">
        <v>159</v>
      </c>
      <c r="C76" s="2" t="s">
        <v>64</v>
      </c>
      <c r="D76" s="52" t="s">
        <v>275</v>
      </c>
      <c r="E76" s="2"/>
      <c r="F76" s="21">
        <f t="shared" si="2"/>
        <v>46.818190000000008</v>
      </c>
    </row>
    <row r="77" spans="1:6">
      <c r="A77" s="9" t="s">
        <v>44</v>
      </c>
      <c r="B77" s="61" t="s">
        <v>389</v>
      </c>
      <c r="C77" s="2" t="s">
        <v>63</v>
      </c>
      <c r="D77" s="52" t="s">
        <v>276</v>
      </c>
      <c r="E77" s="2"/>
      <c r="F77" s="21">
        <f t="shared" si="2"/>
        <v>43.000009000000006</v>
      </c>
    </row>
    <row r="78" spans="1:6">
      <c r="A78" s="9" t="s">
        <v>45</v>
      </c>
      <c r="B78" s="61" t="s">
        <v>145</v>
      </c>
      <c r="C78" s="2" t="s">
        <v>222</v>
      </c>
      <c r="D78" s="52" t="s">
        <v>277</v>
      </c>
      <c r="E78" s="2"/>
      <c r="F78" s="21">
        <f t="shared" si="2"/>
        <v>39.181828000000003</v>
      </c>
    </row>
    <row r="79" spans="1:6">
      <c r="A79" s="9" t="s">
        <v>46</v>
      </c>
      <c r="B79" s="61" t="s">
        <v>390</v>
      </c>
      <c r="C79" s="2" t="s">
        <v>278</v>
      </c>
      <c r="D79" s="52" t="s">
        <v>279</v>
      </c>
      <c r="E79" s="2"/>
      <c r="F79" s="21">
        <f t="shared" si="2"/>
        <v>35.363647</v>
      </c>
    </row>
    <row r="80" spans="1:6">
      <c r="A80" s="9" t="s">
        <v>47</v>
      </c>
      <c r="B80" s="61" t="s">
        <v>391</v>
      </c>
      <c r="C80" s="2" t="s">
        <v>222</v>
      </c>
      <c r="D80" s="52" t="s">
        <v>280</v>
      </c>
      <c r="E80" s="2"/>
      <c r="F80" s="21">
        <f t="shared" si="2"/>
        <v>31.545466000000001</v>
      </c>
    </row>
    <row r="81" spans="1:6">
      <c r="A81" s="9" t="s">
        <v>48</v>
      </c>
      <c r="B81" s="61" t="s">
        <v>392</v>
      </c>
      <c r="C81" s="2" t="s">
        <v>63</v>
      </c>
      <c r="D81" s="52" t="s">
        <v>281</v>
      </c>
      <c r="E81" s="2"/>
      <c r="F81" s="21">
        <f t="shared" si="2"/>
        <v>27.727285000000002</v>
      </c>
    </row>
    <row r="82" spans="1:6">
      <c r="A82" s="9" t="s">
        <v>49</v>
      </c>
      <c r="B82" s="61" t="s">
        <v>393</v>
      </c>
      <c r="C82" s="1" t="s">
        <v>222</v>
      </c>
      <c r="D82" s="53" t="s">
        <v>282</v>
      </c>
      <c r="E82" s="1"/>
      <c r="F82" s="21">
        <f t="shared" si="2"/>
        <v>23.909104000000003</v>
      </c>
    </row>
    <row r="83" spans="1:6">
      <c r="A83" s="9" t="s">
        <v>50</v>
      </c>
      <c r="B83" s="61" t="s">
        <v>158</v>
      </c>
      <c r="C83" s="1" t="s">
        <v>64</v>
      </c>
      <c r="D83" s="53" t="s">
        <v>283</v>
      </c>
      <c r="E83" s="1"/>
      <c r="F83" s="21">
        <f t="shared" si="2"/>
        <v>20.090923000000004</v>
      </c>
    </row>
    <row r="84" spans="1:6">
      <c r="A84" s="9" t="s">
        <v>51</v>
      </c>
      <c r="B84" s="61" t="s">
        <v>394</v>
      </c>
      <c r="C84" s="1" t="s">
        <v>63</v>
      </c>
      <c r="D84" s="53" t="s">
        <v>284</v>
      </c>
      <c r="E84" s="1"/>
      <c r="F84" s="21">
        <f t="shared" si="2"/>
        <v>16.272742000000004</v>
      </c>
    </row>
    <row r="85" spans="1:6">
      <c r="A85" s="9" t="s">
        <v>52</v>
      </c>
      <c r="B85" s="61" t="s">
        <v>151</v>
      </c>
      <c r="C85" s="1" t="s">
        <v>64</v>
      </c>
      <c r="D85" s="53" t="s">
        <v>285</v>
      </c>
      <c r="E85" s="1"/>
      <c r="F85" s="21">
        <f t="shared" si="2"/>
        <v>12.454561000000005</v>
      </c>
    </row>
    <row r="86" spans="1:6">
      <c r="A86" s="9" t="s">
        <v>53</v>
      </c>
      <c r="B86" s="61" t="s">
        <v>286</v>
      </c>
      <c r="C86" s="1" t="s">
        <v>287</v>
      </c>
      <c r="D86" s="53" t="s">
        <v>288</v>
      </c>
      <c r="E86" s="1"/>
      <c r="F86" s="21">
        <f t="shared" si="2"/>
        <v>8.6363800000000062</v>
      </c>
    </row>
    <row r="87" spans="1:6">
      <c r="A87" s="9" t="s">
        <v>70</v>
      </c>
      <c r="B87" s="61" t="s">
        <v>395</v>
      </c>
      <c r="C87" s="1" t="s">
        <v>64</v>
      </c>
      <c r="D87" s="53" t="s">
        <v>289</v>
      </c>
      <c r="E87" s="1"/>
      <c r="F87" s="21">
        <f t="shared" si="2"/>
        <v>4.8181990000000061</v>
      </c>
    </row>
    <row r="88" spans="1:6">
      <c r="A88" s="9" t="s">
        <v>71</v>
      </c>
      <c r="B88" s="61" t="s">
        <v>137</v>
      </c>
      <c r="C88" s="1" t="s">
        <v>64</v>
      </c>
      <c r="D88" s="53" t="s">
        <v>244</v>
      </c>
      <c r="E88" s="1"/>
      <c r="F88" s="20">
        <v>1</v>
      </c>
    </row>
    <row r="90" spans="1:6" ht="18.75" thickBot="1">
      <c r="B90" s="51" t="s">
        <v>201</v>
      </c>
    </row>
    <row r="91" spans="1:6" ht="15.75" thickBot="1">
      <c r="A91" s="5" t="s">
        <v>32</v>
      </c>
      <c r="B91" s="27" t="s">
        <v>61</v>
      </c>
      <c r="C91" s="8" t="s">
        <v>62</v>
      </c>
      <c r="D91" s="57" t="s">
        <v>29</v>
      </c>
      <c r="E91" s="7" t="s">
        <v>84</v>
      </c>
      <c r="F91" s="19" t="s">
        <v>85</v>
      </c>
    </row>
    <row r="92" spans="1:6">
      <c r="A92" s="9" t="s">
        <v>33</v>
      </c>
      <c r="B92" s="62" t="s">
        <v>396</v>
      </c>
      <c r="C92" s="2" t="s">
        <v>63</v>
      </c>
      <c r="D92" s="52" t="s">
        <v>290</v>
      </c>
      <c r="E92" s="2"/>
      <c r="F92" s="21">
        <v>85</v>
      </c>
    </row>
    <row r="93" spans="1:6">
      <c r="A93" s="9" t="s">
        <v>34</v>
      </c>
      <c r="B93" s="61" t="s">
        <v>397</v>
      </c>
      <c r="C93" s="2" t="s">
        <v>291</v>
      </c>
      <c r="D93" s="52" t="s">
        <v>292</v>
      </c>
      <c r="E93" s="2"/>
      <c r="F93" s="21">
        <f>F92-5.25</f>
        <v>79.75</v>
      </c>
    </row>
    <row r="94" spans="1:6">
      <c r="A94" s="9" t="s">
        <v>35</v>
      </c>
      <c r="B94" s="61" t="s">
        <v>398</v>
      </c>
      <c r="C94" s="2" t="s">
        <v>222</v>
      </c>
      <c r="D94" s="52" t="s">
        <v>293</v>
      </c>
      <c r="E94" s="2"/>
      <c r="F94" s="21">
        <f t="shared" ref="F94:F107" si="3">F93-5.25</f>
        <v>74.5</v>
      </c>
    </row>
    <row r="95" spans="1:6">
      <c r="A95" s="9" t="s">
        <v>36</v>
      </c>
      <c r="B95" s="61" t="s">
        <v>399</v>
      </c>
      <c r="C95" s="2" t="s">
        <v>209</v>
      </c>
      <c r="D95" s="52" t="s">
        <v>294</v>
      </c>
      <c r="E95" s="2"/>
      <c r="F95" s="21">
        <f t="shared" si="3"/>
        <v>69.25</v>
      </c>
    </row>
    <row r="96" spans="1:6">
      <c r="A96" s="9" t="s">
        <v>37</v>
      </c>
      <c r="B96" s="61" t="s">
        <v>400</v>
      </c>
      <c r="C96" s="2" t="s">
        <v>209</v>
      </c>
      <c r="D96" s="52" t="s">
        <v>295</v>
      </c>
      <c r="E96" s="2"/>
      <c r="F96" s="21">
        <f t="shared" si="3"/>
        <v>64</v>
      </c>
    </row>
    <row r="97" spans="1:6">
      <c r="A97" s="9" t="s">
        <v>38</v>
      </c>
      <c r="B97" s="61" t="s">
        <v>401</v>
      </c>
      <c r="C97" s="2" t="s">
        <v>296</v>
      </c>
      <c r="D97" s="52" t="s">
        <v>297</v>
      </c>
      <c r="E97" s="2"/>
      <c r="F97" s="21">
        <f t="shared" si="3"/>
        <v>58.75</v>
      </c>
    </row>
    <row r="98" spans="1:6">
      <c r="A98" s="9" t="s">
        <v>39</v>
      </c>
      <c r="B98" s="61" t="s">
        <v>402</v>
      </c>
      <c r="C98" s="2" t="s">
        <v>63</v>
      </c>
      <c r="D98" s="52" t="s">
        <v>298</v>
      </c>
      <c r="E98" s="2"/>
      <c r="F98" s="21">
        <f t="shared" si="3"/>
        <v>53.5</v>
      </c>
    </row>
    <row r="99" spans="1:6">
      <c r="A99" s="9" t="s">
        <v>40</v>
      </c>
      <c r="B99" s="61" t="s">
        <v>146</v>
      </c>
      <c r="C99" s="2" t="s">
        <v>222</v>
      </c>
      <c r="D99" s="52" t="s">
        <v>299</v>
      </c>
      <c r="E99" s="2"/>
      <c r="F99" s="21">
        <f t="shared" si="3"/>
        <v>48.25</v>
      </c>
    </row>
    <row r="100" spans="1:6">
      <c r="A100" s="9" t="s">
        <v>41</v>
      </c>
      <c r="B100" s="61" t="s">
        <v>5</v>
      </c>
      <c r="C100" s="2" t="s">
        <v>66</v>
      </c>
      <c r="D100" s="52" t="s">
        <v>300</v>
      </c>
      <c r="E100" s="2"/>
      <c r="F100" s="21">
        <f t="shared" si="3"/>
        <v>43</v>
      </c>
    </row>
    <row r="101" spans="1:6">
      <c r="A101" s="9" t="s">
        <v>42</v>
      </c>
      <c r="B101" s="61" t="s">
        <v>160</v>
      </c>
      <c r="C101" s="2" t="s">
        <v>64</v>
      </c>
      <c r="D101" s="52" t="s">
        <v>301</v>
      </c>
      <c r="E101" s="2"/>
      <c r="F101" s="21">
        <f t="shared" si="3"/>
        <v>37.75</v>
      </c>
    </row>
    <row r="102" spans="1:6">
      <c r="A102" s="9" t="s">
        <v>43</v>
      </c>
      <c r="B102" s="61" t="s">
        <v>403</v>
      </c>
      <c r="C102" s="2" t="s">
        <v>246</v>
      </c>
      <c r="D102" s="52" t="s">
        <v>302</v>
      </c>
      <c r="E102" s="2"/>
      <c r="F102" s="21">
        <f t="shared" si="3"/>
        <v>32.5</v>
      </c>
    </row>
    <row r="103" spans="1:6">
      <c r="A103" s="9" t="s">
        <v>44</v>
      </c>
      <c r="B103" s="61" t="s">
        <v>404</v>
      </c>
      <c r="C103" s="2" t="s">
        <v>67</v>
      </c>
      <c r="D103" s="52" t="s">
        <v>303</v>
      </c>
      <c r="E103" s="2"/>
      <c r="F103" s="21">
        <f t="shared" si="3"/>
        <v>27.25</v>
      </c>
    </row>
    <row r="104" spans="1:6">
      <c r="A104" s="9" t="s">
        <v>45</v>
      </c>
      <c r="B104" s="61" t="s">
        <v>405</v>
      </c>
      <c r="C104" s="2" t="s">
        <v>63</v>
      </c>
      <c r="D104" s="52" t="s">
        <v>304</v>
      </c>
      <c r="E104" s="2"/>
      <c r="F104" s="21">
        <f t="shared" si="3"/>
        <v>22</v>
      </c>
    </row>
    <row r="105" spans="1:6">
      <c r="A105" s="9" t="s">
        <v>46</v>
      </c>
      <c r="B105" s="61" t="s">
        <v>406</v>
      </c>
      <c r="C105" s="2" t="s">
        <v>287</v>
      </c>
      <c r="D105" s="52" t="s">
        <v>305</v>
      </c>
      <c r="E105" s="2"/>
      <c r="F105" s="21">
        <f t="shared" si="3"/>
        <v>16.75</v>
      </c>
    </row>
    <row r="106" spans="1:6">
      <c r="A106" s="9" t="s">
        <v>47</v>
      </c>
      <c r="B106" s="61" t="s">
        <v>407</v>
      </c>
      <c r="C106" s="2" t="s">
        <v>211</v>
      </c>
      <c r="D106" s="52" t="s">
        <v>306</v>
      </c>
      <c r="E106" s="2"/>
      <c r="F106" s="21">
        <f t="shared" si="3"/>
        <v>11.5</v>
      </c>
    </row>
    <row r="107" spans="1:6">
      <c r="A107" s="9" t="s">
        <v>48</v>
      </c>
      <c r="B107" s="61" t="s">
        <v>408</v>
      </c>
      <c r="C107" s="2" t="s">
        <v>255</v>
      </c>
      <c r="D107" s="52" t="s">
        <v>307</v>
      </c>
      <c r="E107" s="2"/>
      <c r="F107" s="21">
        <f t="shared" si="3"/>
        <v>6.25</v>
      </c>
    </row>
    <row r="108" spans="1:6">
      <c r="A108" s="9" t="s">
        <v>49</v>
      </c>
      <c r="B108" s="61" t="s">
        <v>4</v>
      </c>
      <c r="C108" s="1" t="s">
        <v>66</v>
      </c>
      <c r="D108" s="53" t="s">
        <v>308</v>
      </c>
      <c r="E108" s="1"/>
      <c r="F108" s="20">
        <v>1</v>
      </c>
    </row>
    <row r="110" spans="1:6" ht="18.75" thickBot="1">
      <c r="B110" s="64" t="s">
        <v>202</v>
      </c>
    </row>
    <row r="111" spans="1:6" ht="15.75" thickBot="1">
      <c r="A111" s="5" t="s">
        <v>32</v>
      </c>
      <c r="B111" s="27" t="s">
        <v>61</v>
      </c>
      <c r="C111" s="8" t="s">
        <v>62</v>
      </c>
      <c r="D111" s="57" t="s">
        <v>29</v>
      </c>
      <c r="E111" s="7" t="s">
        <v>84</v>
      </c>
      <c r="F111" s="19" t="s">
        <v>85</v>
      </c>
    </row>
    <row r="112" spans="1:6">
      <c r="A112" s="9" t="s">
        <v>33</v>
      </c>
      <c r="B112" s="62" t="s">
        <v>409</v>
      </c>
      <c r="C112" s="2" t="s">
        <v>209</v>
      </c>
      <c r="D112" s="52" t="s">
        <v>309</v>
      </c>
      <c r="E112" s="2"/>
      <c r="F112" s="21">
        <v>70</v>
      </c>
    </row>
    <row r="113" spans="1:6">
      <c r="A113" s="9" t="s">
        <v>34</v>
      </c>
      <c r="B113" s="61" t="s">
        <v>410</v>
      </c>
      <c r="C113" s="2" t="s">
        <v>310</v>
      </c>
      <c r="D113" s="52" t="s">
        <v>311</v>
      </c>
      <c r="E113" s="2"/>
      <c r="F113" s="21">
        <f>F112-7.666666</f>
        <v>62.333334000000001</v>
      </c>
    </row>
    <row r="114" spans="1:6">
      <c r="A114" s="9" t="s">
        <v>35</v>
      </c>
      <c r="B114" s="61" t="s">
        <v>411</v>
      </c>
      <c r="C114" s="2" t="s">
        <v>291</v>
      </c>
      <c r="D114" s="52" t="s">
        <v>312</v>
      </c>
      <c r="E114" s="2"/>
      <c r="F114" s="21">
        <f t="shared" ref="F114:F120" si="4">F113-7.666666</f>
        <v>54.666668000000001</v>
      </c>
    </row>
    <row r="115" spans="1:6">
      <c r="A115" s="9" t="s">
        <v>36</v>
      </c>
      <c r="B115" s="61" t="s">
        <v>161</v>
      </c>
      <c r="C115" s="2" t="s">
        <v>64</v>
      </c>
      <c r="D115" s="52" t="s">
        <v>313</v>
      </c>
      <c r="E115" s="2"/>
      <c r="F115" s="21">
        <f t="shared" si="4"/>
        <v>47.000002000000002</v>
      </c>
    </row>
    <row r="116" spans="1:6">
      <c r="A116" s="9" t="s">
        <v>37</v>
      </c>
      <c r="B116" s="61" t="s">
        <v>412</v>
      </c>
      <c r="C116" s="2"/>
      <c r="D116" s="52" t="s">
        <v>314</v>
      </c>
      <c r="E116" s="2"/>
      <c r="F116" s="21">
        <f t="shared" si="4"/>
        <v>39.333336000000003</v>
      </c>
    </row>
    <row r="117" spans="1:6">
      <c r="A117" s="9" t="s">
        <v>38</v>
      </c>
      <c r="B117" s="61" t="s">
        <v>413</v>
      </c>
      <c r="C117" s="2" t="s">
        <v>63</v>
      </c>
      <c r="D117" s="52" t="s">
        <v>315</v>
      </c>
      <c r="E117" s="2"/>
      <c r="F117" s="21">
        <f t="shared" si="4"/>
        <v>31.666670000000003</v>
      </c>
    </row>
    <row r="118" spans="1:6">
      <c r="A118" s="9" t="s">
        <v>39</v>
      </c>
      <c r="B118" s="61" t="s">
        <v>414</v>
      </c>
      <c r="C118" s="2" t="s">
        <v>222</v>
      </c>
      <c r="D118" s="52" t="s">
        <v>316</v>
      </c>
      <c r="E118" s="2"/>
      <c r="F118" s="21">
        <f t="shared" si="4"/>
        <v>24.000004000000004</v>
      </c>
    </row>
    <row r="119" spans="1:6">
      <c r="A119" s="9" t="s">
        <v>40</v>
      </c>
      <c r="B119" s="61" t="s">
        <v>415</v>
      </c>
      <c r="C119" s="2" t="s">
        <v>64</v>
      </c>
      <c r="D119" s="52" t="s">
        <v>317</v>
      </c>
      <c r="E119" s="2"/>
      <c r="F119" s="21">
        <f t="shared" si="4"/>
        <v>16.333338000000005</v>
      </c>
    </row>
    <row r="120" spans="1:6">
      <c r="A120" s="9" t="s">
        <v>41</v>
      </c>
      <c r="B120" s="61" t="s">
        <v>416</v>
      </c>
      <c r="C120" s="2" t="s">
        <v>67</v>
      </c>
      <c r="D120" s="52" t="s">
        <v>318</v>
      </c>
      <c r="E120" s="2"/>
      <c r="F120" s="21">
        <f t="shared" si="4"/>
        <v>8.6666720000000055</v>
      </c>
    </row>
    <row r="121" spans="1:6">
      <c r="A121" s="9" t="s">
        <v>42</v>
      </c>
      <c r="B121" s="61" t="s">
        <v>417</v>
      </c>
      <c r="C121" s="2" t="s">
        <v>67</v>
      </c>
      <c r="D121" s="52" t="s">
        <v>253</v>
      </c>
      <c r="E121" s="2"/>
      <c r="F121" s="21">
        <v>1</v>
      </c>
    </row>
    <row r="123" spans="1:6" ht="18.75" thickBot="1">
      <c r="B123" s="64" t="s">
        <v>203</v>
      </c>
    </row>
    <row r="124" spans="1:6" ht="15.75" thickBot="1">
      <c r="A124" s="5" t="s">
        <v>32</v>
      </c>
      <c r="B124" s="27" t="s">
        <v>61</v>
      </c>
      <c r="C124" s="8" t="s">
        <v>62</v>
      </c>
      <c r="D124" s="57" t="s">
        <v>29</v>
      </c>
      <c r="E124" s="7" t="s">
        <v>84</v>
      </c>
      <c r="F124" s="19" t="s">
        <v>85</v>
      </c>
    </row>
    <row r="125" spans="1:6">
      <c r="A125" s="9" t="s">
        <v>33</v>
      </c>
      <c r="B125" s="62" t="s">
        <v>418</v>
      </c>
      <c r="C125" s="2" t="s">
        <v>222</v>
      </c>
      <c r="D125" s="52" t="s">
        <v>319</v>
      </c>
      <c r="E125" s="2"/>
      <c r="F125" s="21">
        <v>70</v>
      </c>
    </row>
    <row r="126" spans="1:6">
      <c r="A126" s="9" t="s">
        <v>34</v>
      </c>
      <c r="B126" s="61" t="s">
        <v>419</v>
      </c>
      <c r="C126" s="2" t="s">
        <v>64</v>
      </c>
      <c r="D126" s="52" t="s">
        <v>320</v>
      </c>
      <c r="E126" s="2"/>
      <c r="F126" s="21">
        <f>F125-5.307692</f>
        <v>64.692307999999997</v>
      </c>
    </row>
    <row r="127" spans="1:6">
      <c r="A127" s="9" t="s">
        <v>35</v>
      </c>
      <c r="B127" s="61" t="s">
        <v>420</v>
      </c>
      <c r="C127" s="2" t="s">
        <v>63</v>
      </c>
      <c r="D127" s="52" t="s">
        <v>321</v>
      </c>
      <c r="E127" s="2"/>
      <c r="F127" s="21">
        <f t="shared" ref="F127:F137" si="5">F126-5.307692</f>
        <v>59.384615999999994</v>
      </c>
    </row>
    <row r="128" spans="1:6">
      <c r="A128" s="9" t="s">
        <v>36</v>
      </c>
      <c r="B128" s="61" t="s">
        <v>421</v>
      </c>
      <c r="C128" s="2" t="s">
        <v>222</v>
      </c>
      <c r="D128" s="52" t="s">
        <v>322</v>
      </c>
      <c r="E128" s="2"/>
      <c r="F128" s="21">
        <f t="shared" si="5"/>
        <v>54.076923999999991</v>
      </c>
    </row>
    <row r="129" spans="1:6">
      <c r="A129" s="9" t="s">
        <v>37</v>
      </c>
      <c r="B129" s="61" t="s">
        <v>422</v>
      </c>
      <c r="C129" s="2" t="s">
        <v>63</v>
      </c>
      <c r="D129" s="52" t="s">
        <v>323</v>
      </c>
      <c r="E129" s="2"/>
      <c r="F129" s="21">
        <f t="shared" si="5"/>
        <v>48.769231999999988</v>
      </c>
    </row>
    <row r="130" spans="1:6">
      <c r="A130" s="9" t="s">
        <v>38</v>
      </c>
      <c r="B130" s="61" t="s">
        <v>423</v>
      </c>
      <c r="C130" s="2" t="s">
        <v>209</v>
      </c>
      <c r="D130" s="52" t="s">
        <v>324</v>
      </c>
      <c r="E130" s="2"/>
      <c r="F130" s="21">
        <f t="shared" si="5"/>
        <v>43.461539999999985</v>
      </c>
    </row>
    <row r="131" spans="1:6">
      <c r="A131" s="9" t="s">
        <v>39</v>
      </c>
      <c r="B131" s="61" t="s">
        <v>424</v>
      </c>
      <c r="C131" s="2" t="s">
        <v>209</v>
      </c>
      <c r="D131" s="52" t="s">
        <v>325</v>
      </c>
      <c r="E131" s="2"/>
      <c r="F131" s="21">
        <f t="shared" si="5"/>
        <v>38.153847999999982</v>
      </c>
    </row>
    <row r="132" spans="1:6">
      <c r="A132" s="9" t="s">
        <v>40</v>
      </c>
      <c r="B132" s="61" t="s">
        <v>425</v>
      </c>
      <c r="C132" s="2" t="s">
        <v>209</v>
      </c>
      <c r="D132" s="52" t="s">
        <v>326</v>
      </c>
      <c r="E132" s="2"/>
      <c r="F132" s="21">
        <f t="shared" si="5"/>
        <v>32.846155999999979</v>
      </c>
    </row>
    <row r="133" spans="1:6">
      <c r="A133" s="9" t="s">
        <v>41</v>
      </c>
      <c r="B133" s="61" t="s">
        <v>426</v>
      </c>
      <c r="C133" s="2" t="s">
        <v>209</v>
      </c>
      <c r="D133" s="52" t="s">
        <v>327</v>
      </c>
      <c r="E133" s="2"/>
      <c r="F133" s="21">
        <f t="shared" si="5"/>
        <v>27.53846399999998</v>
      </c>
    </row>
    <row r="134" spans="1:6">
      <c r="A134" s="9" t="s">
        <v>42</v>
      </c>
      <c r="B134" s="61" t="s">
        <v>427</v>
      </c>
      <c r="C134" s="2" t="s">
        <v>328</v>
      </c>
      <c r="D134" s="52" t="s">
        <v>329</v>
      </c>
      <c r="E134" s="2"/>
      <c r="F134" s="21">
        <f t="shared" si="5"/>
        <v>22.23077199999998</v>
      </c>
    </row>
    <row r="135" spans="1:6">
      <c r="A135" s="9" t="s">
        <v>43</v>
      </c>
      <c r="B135" s="61" t="s">
        <v>428</v>
      </c>
      <c r="C135" s="2" t="s">
        <v>209</v>
      </c>
      <c r="D135" s="52" t="s">
        <v>330</v>
      </c>
      <c r="E135" s="2"/>
      <c r="F135" s="21">
        <f t="shared" si="5"/>
        <v>16.923079999999981</v>
      </c>
    </row>
    <row r="136" spans="1:6">
      <c r="A136" s="9" t="s">
        <v>44</v>
      </c>
      <c r="B136" s="61" t="s">
        <v>429</v>
      </c>
      <c r="C136" s="2" t="s">
        <v>63</v>
      </c>
      <c r="D136" s="52" t="s">
        <v>331</v>
      </c>
      <c r="E136" s="2"/>
      <c r="F136" s="21">
        <f t="shared" si="5"/>
        <v>11.615387999999982</v>
      </c>
    </row>
    <row r="137" spans="1:6">
      <c r="A137" s="9" t="s">
        <v>45</v>
      </c>
      <c r="B137" s="61" t="s">
        <v>430</v>
      </c>
      <c r="C137" s="2" t="s">
        <v>64</v>
      </c>
      <c r="D137" s="52" t="s">
        <v>332</v>
      </c>
      <c r="E137" s="2"/>
      <c r="F137" s="21">
        <f t="shared" si="5"/>
        <v>6.3076959999999813</v>
      </c>
    </row>
    <row r="138" spans="1:6">
      <c r="A138" s="9" t="s">
        <v>46</v>
      </c>
      <c r="B138" s="61" t="s">
        <v>431</v>
      </c>
      <c r="C138" s="2" t="s">
        <v>67</v>
      </c>
      <c r="D138" s="52" t="s">
        <v>333</v>
      </c>
      <c r="E138" s="2"/>
      <c r="F138" s="21">
        <v>1</v>
      </c>
    </row>
    <row r="140" spans="1:6" ht="18.75" thickBot="1">
      <c r="B140" s="64" t="s">
        <v>204</v>
      </c>
    </row>
    <row r="141" spans="1:6" ht="15.75" thickBot="1">
      <c r="A141" s="5" t="s">
        <v>32</v>
      </c>
      <c r="B141" s="27" t="s">
        <v>61</v>
      </c>
      <c r="C141" s="8" t="s">
        <v>62</v>
      </c>
      <c r="D141" s="57" t="s">
        <v>29</v>
      </c>
      <c r="E141" s="7" t="s">
        <v>84</v>
      </c>
      <c r="F141" s="19" t="s">
        <v>85</v>
      </c>
    </row>
    <row r="142" spans="1:6">
      <c r="A142" s="9" t="s">
        <v>33</v>
      </c>
      <c r="B142" s="62" t="s">
        <v>432</v>
      </c>
      <c r="C142" s="2" t="s">
        <v>328</v>
      </c>
      <c r="D142" s="52" t="s">
        <v>334</v>
      </c>
      <c r="E142" s="2"/>
      <c r="F142" s="21">
        <v>55</v>
      </c>
    </row>
    <row r="143" spans="1:6">
      <c r="A143" s="9" t="s">
        <v>34</v>
      </c>
      <c r="B143" s="61" t="s">
        <v>433</v>
      </c>
      <c r="C143" s="2" t="s">
        <v>63</v>
      </c>
      <c r="D143" s="52" t="s">
        <v>335</v>
      </c>
      <c r="E143" s="2"/>
      <c r="F143" s="21">
        <f>F142-3.6</f>
        <v>51.4</v>
      </c>
    </row>
    <row r="144" spans="1:6">
      <c r="A144" s="9" t="s">
        <v>35</v>
      </c>
      <c r="B144" s="61" t="s">
        <v>434</v>
      </c>
      <c r="C144" s="2" t="s">
        <v>67</v>
      </c>
      <c r="D144" s="52" t="s">
        <v>336</v>
      </c>
      <c r="E144" s="2"/>
      <c r="F144" s="21">
        <f t="shared" ref="F144:F156" si="6">F143-3.6</f>
        <v>47.8</v>
      </c>
    </row>
    <row r="145" spans="1:6">
      <c r="A145" s="9" t="s">
        <v>36</v>
      </c>
      <c r="B145" s="61" t="s">
        <v>435</v>
      </c>
      <c r="C145" s="2" t="s">
        <v>63</v>
      </c>
      <c r="D145" s="52" t="s">
        <v>337</v>
      </c>
      <c r="E145" s="2"/>
      <c r="F145" s="21">
        <f t="shared" si="6"/>
        <v>44.199999999999996</v>
      </c>
    </row>
    <row r="146" spans="1:6">
      <c r="A146" s="9" t="s">
        <v>37</v>
      </c>
      <c r="B146" s="61" t="s">
        <v>436</v>
      </c>
      <c r="C146" s="2" t="s">
        <v>209</v>
      </c>
      <c r="D146" s="52" t="s">
        <v>338</v>
      </c>
      <c r="E146" s="2"/>
      <c r="F146" s="21">
        <f t="shared" si="6"/>
        <v>40.599999999999994</v>
      </c>
    </row>
    <row r="147" spans="1:6">
      <c r="A147" s="9" t="s">
        <v>38</v>
      </c>
      <c r="B147" s="61" t="s">
        <v>437</v>
      </c>
      <c r="C147" s="2" t="s">
        <v>209</v>
      </c>
      <c r="D147" s="52" t="s">
        <v>339</v>
      </c>
      <c r="E147" s="2"/>
      <c r="F147" s="21">
        <f t="shared" si="6"/>
        <v>36.999999999999993</v>
      </c>
    </row>
    <row r="148" spans="1:6">
      <c r="A148" s="9" t="s">
        <v>38</v>
      </c>
      <c r="B148" s="61" t="s">
        <v>438</v>
      </c>
      <c r="C148" s="2" t="s">
        <v>209</v>
      </c>
      <c r="D148" s="52" t="s">
        <v>339</v>
      </c>
      <c r="E148" s="2"/>
      <c r="F148" s="21">
        <v>37</v>
      </c>
    </row>
    <row r="149" spans="1:6">
      <c r="A149" s="9" t="s">
        <v>40</v>
      </c>
      <c r="B149" s="61" t="s">
        <v>439</v>
      </c>
      <c r="C149" s="2" t="s">
        <v>209</v>
      </c>
      <c r="D149" s="52" t="s">
        <v>340</v>
      </c>
      <c r="E149" s="2"/>
      <c r="F149" s="21">
        <f t="shared" si="6"/>
        <v>33.4</v>
      </c>
    </row>
    <row r="150" spans="1:6">
      <c r="A150" s="9" t="s">
        <v>41</v>
      </c>
      <c r="B150" s="61" t="s">
        <v>440</v>
      </c>
      <c r="C150" s="2" t="s">
        <v>64</v>
      </c>
      <c r="D150" s="52" t="s">
        <v>341</v>
      </c>
      <c r="E150" s="2"/>
      <c r="F150" s="21">
        <f t="shared" si="6"/>
        <v>29.799999999999997</v>
      </c>
    </row>
    <row r="151" spans="1:6">
      <c r="A151" s="9" t="s">
        <v>42</v>
      </c>
      <c r="B151" s="61" t="s">
        <v>441</v>
      </c>
      <c r="C151" s="2" t="s">
        <v>291</v>
      </c>
      <c r="D151" s="52" t="s">
        <v>342</v>
      </c>
      <c r="E151" s="2"/>
      <c r="F151" s="21">
        <f t="shared" si="6"/>
        <v>26.199999999999996</v>
      </c>
    </row>
    <row r="152" spans="1:6">
      <c r="A152" s="9" t="s">
        <v>43</v>
      </c>
      <c r="B152" s="61" t="s">
        <v>431</v>
      </c>
      <c r="C152" s="2" t="s">
        <v>67</v>
      </c>
      <c r="D152" s="52" t="s">
        <v>343</v>
      </c>
      <c r="E152" s="2"/>
      <c r="F152" s="21">
        <f t="shared" si="6"/>
        <v>22.599999999999994</v>
      </c>
    </row>
    <row r="153" spans="1:6">
      <c r="A153" s="9" t="s">
        <v>44</v>
      </c>
      <c r="B153" s="61" t="s">
        <v>442</v>
      </c>
      <c r="C153" s="2" t="s">
        <v>209</v>
      </c>
      <c r="D153" s="52" t="s">
        <v>344</v>
      </c>
      <c r="E153" s="2"/>
      <c r="F153" s="21">
        <f t="shared" si="6"/>
        <v>18.999999999999993</v>
      </c>
    </row>
    <row r="154" spans="1:6">
      <c r="A154" s="9" t="s">
        <v>45</v>
      </c>
      <c r="B154" s="61" t="s">
        <v>443</v>
      </c>
      <c r="C154" s="2" t="s">
        <v>67</v>
      </c>
      <c r="D154" s="52" t="s">
        <v>345</v>
      </c>
      <c r="E154" s="2"/>
      <c r="F154" s="21">
        <f t="shared" si="6"/>
        <v>15.399999999999993</v>
      </c>
    </row>
    <row r="155" spans="1:6">
      <c r="A155" s="9" t="s">
        <v>45</v>
      </c>
      <c r="B155" s="61" t="s">
        <v>444</v>
      </c>
      <c r="C155" s="2" t="s">
        <v>67</v>
      </c>
      <c r="D155" s="52" t="s">
        <v>345</v>
      </c>
      <c r="E155" s="2"/>
      <c r="F155" s="21">
        <v>11.8</v>
      </c>
    </row>
    <row r="156" spans="1:6">
      <c r="A156" s="9" t="s">
        <v>47</v>
      </c>
      <c r="B156" s="61" t="s">
        <v>445</v>
      </c>
      <c r="C156" s="2" t="s">
        <v>209</v>
      </c>
      <c r="D156" s="52" t="s">
        <v>346</v>
      </c>
      <c r="E156" s="2"/>
      <c r="F156" s="21">
        <f t="shared" si="6"/>
        <v>8.2000000000000011</v>
      </c>
    </row>
    <row r="157" spans="1:6">
      <c r="A157" s="9" t="s">
        <v>48</v>
      </c>
      <c r="B157" s="61" t="s">
        <v>446</v>
      </c>
      <c r="C157" s="2" t="s">
        <v>67</v>
      </c>
      <c r="D157" s="52" t="s">
        <v>347</v>
      </c>
      <c r="E157" s="2"/>
      <c r="F157" s="2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hodnocení</vt:lpstr>
      <vt:lpstr>1.závod</vt:lpstr>
      <vt:lpstr>2.závod</vt:lpstr>
      <vt:lpstr>3.závod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Mikenda</cp:lastModifiedBy>
  <cp:lastPrinted>2020-01-20T10:01:35Z</cp:lastPrinted>
  <dcterms:created xsi:type="dcterms:W3CDTF">2020-01-13T14:57:15Z</dcterms:created>
  <dcterms:modified xsi:type="dcterms:W3CDTF">2020-06-08T21:37:18Z</dcterms:modified>
</cp:coreProperties>
</file>